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ebbeq26\Desktop\"/>
    </mc:Choice>
  </mc:AlternateContent>
  <xr:revisionPtr revIDLastSave="0" documentId="8_{8789FDB0-1DB8-4346-A656-7C026E922BE1}" xr6:coauthVersionLast="44" xr6:coauthVersionMax="44" xr10:uidLastSave="{00000000-0000-0000-0000-000000000000}"/>
  <bookViews>
    <workbookView xWindow="-120" yWindow="-120" windowWidth="29040" windowHeight="15840" tabRatio="833" activeTab="1" xr2:uid="{81763548-4EF4-4013-97B5-B02FDFD6C246}"/>
  </bookViews>
  <sheets>
    <sheet name="DATA BOOK LISTING" sheetId="18" r:id="rId1"/>
    <sheet name="LISTING(Continued)" sheetId="77" r:id="rId2"/>
    <sheet name="Overview" sheetId="26" r:id="rId3"/>
    <sheet name="GLANCE" sheetId="89" r:id="rId4"/>
    <sheet name="S-1" sheetId="22" r:id="rId5"/>
    <sheet name="S-2" sheetId="23" r:id="rId6"/>
    <sheet name="S-3" sheetId="1" r:id="rId7"/>
    <sheet name="S-4" sheetId="2" r:id="rId8"/>
    <sheet name="S-5" sheetId="3" r:id="rId9"/>
    <sheet name="S-6" sheetId="4" r:id="rId10"/>
    <sheet name="S-7" sheetId="5" r:id="rId11"/>
    <sheet name="S-8" sheetId="6" r:id="rId12"/>
    <sheet name="S-9" sheetId="7" r:id="rId13"/>
    <sheet name="S-10" sheetId="8" r:id="rId14"/>
    <sheet name="S-11" sheetId="9" r:id="rId15"/>
    <sheet name="S-12" sheetId="10" r:id="rId16"/>
    <sheet name="S-13" sheetId="11" r:id="rId17"/>
    <sheet name="S-14" sheetId="12" r:id="rId18"/>
    <sheet name="S-15" sheetId="13" r:id="rId19"/>
    <sheet name="S-16" sheetId="14" r:id="rId20"/>
    <sheet name="S-17" sheetId="15" r:id="rId21"/>
    <sheet name="S-18" sheetId="16" r:id="rId22"/>
    <sheet name="S-19" sheetId="17" r:id="rId23"/>
    <sheet name="S-20" sheetId="79" r:id="rId24"/>
    <sheet name="S-21" sheetId="80" r:id="rId25"/>
    <sheet name="S-22" sheetId="81" r:id="rId26"/>
    <sheet name="S-23" sheetId="82" r:id="rId27"/>
    <sheet name="S-24" sheetId="83" r:id="rId28"/>
    <sheet name="S-25" sheetId="84" r:id="rId29"/>
    <sheet name="S-26" sheetId="85" r:id="rId30"/>
    <sheet name="S-27" sheetId="86" r:id="rId31"/>
    <sheet name="S-28" sheetId="87" r:id="rId32"/>
    <sheet name="S-29" sheetId="88" r:id="rId33"/>
    <sheet name="S-30" sheetId="27" r:id="rId34"/>
    <sheet name="S-31" sheetId="28" r:id="rId35"/>
    <sheet name="S-32" sheetId="29" r:id="rId36"/>
    <sheet name="S-33" sheetId="30" r:id="rId37"/>
    <sheet name="S-34" sheetId="31" r:id="rId38"/>
    <sheet name="S-35" sheetId="32" r:id="rId39"/>
    <sheet name="S-36" sheetId="33" r:id="rId40"/>
    <sheet name="S-37 " sheetId="34" r:id="rId41"/>
    <sheet name="S-38" sheetId="35" r:id="rId42"/>
    <sheet name="S-39" sheetId="48" r:id="rId43"/>
    <sheet name="S-40" sheetId="36" r:id="rId44"/>
    <sheet name="S-41" sheetId="37" r:id="rId45"/>
    <sheet name="S-42" sheetId="38" r:id="rId46"/>
    <sheet name="S-43" sheetId="39" r:id="rId47"/>
    <sheet name="S-44" sheetId="40" r:id="rId48"/>
    <sheet name="S-45" sheetId="41" r:id="rId49"/>
    <sheet name="S-46" sheetId="42" r:id="rId50"/>
    <sheet name="S-47" sheetId="43" r:id="rId51"/>
    <sheet name="S-48" sheetId="44" r:id="rId52"/>
    <sheet name="S-49" sheetId="45" r:id="rId53"/>
    <sheet name="S-50" sheetId="46" r:id="rId54"/>
    <sheet name="S-51" sheetId="47" r:id="rId55"/>
    <sheet name="S-51(c)" sheetId="78" r:id="rId56"/>
    <sheet name="S-52" sheetId="90" r:id="rId57"/>
    <sheet name="S-53" sheetId="21" r:id="rId58"/>
    <sheet name="M-1" sheetId="24" r:id="rId59"/>
    <sheet name="M-2" sheetId="25" r:id="rId60"/>
    <sheet name="M-3" sheetId="91" r:id="rId61"/>
    <sheet name="M-4" sheetId="92" r:id="rId62"/>
    <sheet name="M-5" sheetId="63" r:id="rId63"/>
    <sheet name="M-6" sheetId="64" r:id="rId64"/>
    <sheet name="M-7" sheetId="65" r:id="rId65"/>
    <sheet name="M-8" sheetId="66" r:id="rId66"/>
    <sheet name="M-9" sheetId="67" r:id="rId67"/>
    <sheet name="M-10" sheetId="68" r:id="rId68"/>
    <sheet name="M-11" sheetId="69" r:id="rId69"/>
    <sheet name="M-12" sheetId="70" r:id="rId70"/>
    <sheet name="M-13" sheetId="71" r:id="rId71"/>
    <sheet name="M-14" sheetId="72" r:id="rId72"/>
    <sheet name="M-15" sheetId="19" r:id="rId73"/>
    <sheet name="M-16" sheetId="20" r:id="rId74"/>
    <sheet name="M-17" sheetId="73" r:id="rId75"/>
    <sheet name="M-18" sheetId="74" r:id="rId76"/>
    <sheet name="M-19" sheetId="75" r:id="rId77"/>
    <sheet name="M-20" sheetId="76" r:id="rId78"/>
  </sheets>
  <definedNames>
    <definedName name="_xlnm._FilterDatabase" localSheetId="6" hidden="1">'S-3'!#REF!</definedName>
    <definedName name="_xlnm.Print_Area" localSheetId="0">'DATA BOOK LISTING'!$A$1:$B$61</definedName>
    <definedName name="_xlnm.Print_Area" localSheetId="3">GLANCE!$A$1:$D$38</definedName>
    <definedName name="_xlnm.Print_Area" localSheetId="1">'LISTING(Continued)'!$A$1:$B$45</definedName>
    <definedName name="_xlnm.Print_Area" localSheetId="58">'M-1'!$A$1:$D$36</definedName>
    <definedName name="_xlnm.Print_Area" localSheetId="67">'M-10'!$A$1:$F$39</definedName>
    <definedName name="_xlnm.Print_Area" localSheetId="68">'M-11'!$A$1:$F$39</definedName>
    <definedName name="_xlnm.Print_Area" localSheetId="69">'M-12'!$A$1:$H$35</definedName>
    <definedName name="_xlnm.Print_Area" localSheetId="70">'M-13'!$A$1:$K$29</definedName>
    <definedName name="_xlnm.Print_Area" localSheetId="71">'M-14'!$A$1:$H$42</definedName>
    <definedName name="_xlnm.Print_Area" localSheetId="72">'M-15'!$A$1:$D$11</definedName>
    <definedName name="_xlnm.Print_Area" localSheetId="73">'M-16'!$A$1:$B$33</definedName>
    <definedName name="_xlnm.Print_Area" localSheetId="74">'M-17'!$A$1:$I$32</definedName>
    <definedName name="_xlnm.Print_Area" localSheetId="75">'M-18'!$A$1:$H$21</definedName>
    <definedName name="_xlnm.Print_Area" localSheetId="76">'M-19'!$A$1:$I$34</definedName>
    <definedName name="_xlnm.Print_Area" localSheetId="59">'M-2'!$A$1:$F$37</definedName>
    <definedName name="_xlnm.Print_Area" localSheetId="77">'M-20'!$A$1:$I$34</definedName>
    <definedName name="_xlnm.Print_Area" localSheetId="60">'M-3'!$A$1:$E$38</definedName>
    <definedName name="_xlnm.Print_Area" localSheetId="61">'M-4'!$A$1:$H$32</definedName>
    <definedName name="_xlnm.Print_Area" localSheetId="62">'M-5'!$A$1:$I$36</definedName>
    <definedName name="_xlnm.Print_Area" localSheetId="63">'M-6'!$A$1:$I$36</definedName>
    <definedName name="_xlnm.Print_Area" localSheetId="64">'M-7'!$A$1:$D$36</definedName>
    <definedName name="_xlnm.Print_Area" localSheetId="65">'M-8'!$A$1:$E$41</definedName>
    <definedName name="_xlnm.Print_Area" localSheetId="66">'M-9'!$A$1:$G$39</definedName>
    <definedName name="_xlnm.Print_Area" localSheetId="2">Overview!$A$1:$A$10</definedName>
    <definedName name="_xlnm.Print_Area" localSheetId="4">'S-1'!$A$1:$D$37</definedName>
    <definedName name="_xlnm.Print_Area" localSheetId="13">'S-10'!$A$1:$H$16</definedName>
    <definedName name="_xlnm.Print_Area" localSheetId="14">'S-11'!$A$1:$H$17</definedName>
    <definedName name="_xlnm.Print_Area" localSheetId="15">'S-12'!$A$1:$I$18</definedName>
    <definedName name="_xlnm.Print_Area" localSheetId="16">'S-13'!$A$1:$I$26</definedName>
    <definedName name="_xlnm.Print_Area" localSheetId="17">'S-14'!$A$1:$I$27</definedName>
    <definedName name="_xlnm.Print_Area" localSheetId="18">'S-15'!$A$1:$H$18</definedName>
    <definedName name="_xlnm.Print_Area" localSheetId="19">'S-16'!$A$1:$H$19</definedName>
    <definedName name="_xlnm.Print_Area" localSheetId="20">'S-17'!$A$1:$G$16</definedName>
    <definedName name="_xlnm.Print_Area" localSheetId="21">'S-18'!$A$1:$G$19</definedName>
    <definedName name="_xlnm.Print_Area" localSheetId="22">'S-19'!$A$1:$G$37</definedName>
    <definedName name="_xlnm.Print_Area" localSheetId="5">'S-2'!$A$1:$E$37</definedName>
    <definedName name="_xlnm.Print_Area" localSheetId="23">'S-20'!$A$1:$K$39</definedName>
    <definedName name="_xlnm.Print_Area" localSheetId="24">'S-21'!$A$1:$H$35</definedName>
    <definedName name="_xlnm.Print_Area" localSheetId="25">'S-22'!$A$1:$G$15</definedName>
    <definedName name="_xlnm.Print_Area" localSheetId="26">'S-23'!$A$1:$J$18</definedName>
    <definedName name="_xlnm.Print_Area" localSheetId="27">'S-24'!$A$1:$J$18</definedName>
    <definedName name="_xlnm.Print_Area" localSheetId="28">'S-25'!$A$1:$J$18</definedName>
    <definedName name="_xlnm.Print_Area" localSheetId="29">'S-26'!$A$1:$E$25</definedName>
    <definedName name="_xlnm.Print_Area" localSheetId="30">'S-27'!$A$1:$E$25</definedName>
    <definedName name="_xlnm.Print_Area" localSheetId="31">'S-28'!$A$1:$E$25</definedName>
    <definedName name="_xlnm.Print_Area" localSheetId="32">'S-29'!$A$1:$G$33</definedName>
    <definedName name="_xlnm.Print_Area" localSheetId="6">'S-3'!$A$1:$H$41</definedName>
    <definedName name="_xlnm.Print_Area" localSheetId="33">'S-30'!$A$1:$I$36</definedName>
    <definedName name="_xlnm.Print_Area" localSheetId="34">'S-31'!$A$1:$I$36</definedName>
    <definedName name="_xlnm.Print_Area" localSheetId="35">'S-32'!$A$1:$D$35</definedName>
    <definedName name="_xlnm.Print_Area" localSheetId="36">'S-33'!$A$1:$E$38</definedName>
    <definedName name="_xlnm.Print_Area" localSheetId="37">'S-34'!$A$1:$M$23</definedName>
    <definedName name="_xlnm.Print_Area" localSheetId="38">'S-35'!$A$1:$M$23</definedName>
    <definedName name="_xlnm.Print_Area" localSheetId="39">'S-36'!$A$1:$H$30</definedName>
    <definedName name="_xlnm.Print_Area" localSheetId="40">'S-37 '!$A$1:$I$25</definedName>
    <definedName name="_xlnm.Print_Area" localSheetId="41">'S-38'!$A$1:$G$35</definedName>
    <definedName name="_xlnm.Print_Area" localSheetId="42">'S-39'!$A$1:$E$27</definedName>
    <definedName name="_xlnm.Print_Area" localSheetId="7">'S-4'!$A$1:$F$38</definedName>
    <definedName name="_xlnm.Print_Area" localSheetId="43">'S-40'!$A$1:$H$37</definedName>
    <definedName name="_xlnm.Print_Area" localSheetId="44">'S-41'!$A$1:$G$16</definedName>
    <definedName name="_xlnm.Print_Area" localSheetId="45">'S-42'!$A$1:$G$28</definedName>
    <definedName name="_xlnm.Print_Area" localSheetId="46">'S-43'!$A$1:$G$35</definedName>
    <definedName name="_xlnm.Print_Area" localSheetId="47">'S-44'!$A$1:$G$39</definedName>
    <definedName name="_xlnm.Print_Area" localSheetId="48">'S-45'!$A$1:$F$39</definedName>
    <definedName name="_xlnm.Print_Area" localSheetId="49">'S-46'!$A$1:$F$40</definedName>
    <definedName name="_xlnm.Print_Area" localSheetId="50">'S-47'!$A$1:$H$34</definedName>
    <definedName name="_xlnm.Print_Area" localSheetId="51">'S-48'!$A$1:$K$26</definedName>
    <definedName name="_xlnm.Print_Area" localSheetId="52">'S-49'!$A$1:$F$39</definedName>
    <definedName name="_xlnm.Print_Area" localSheetId="8">'S-5'!$A$1:$H$26</definedName>
    <definedName name="_xlnm.Print_Area" localSheetId="53">'S-50'!$A$1:$H$35</definedName>
    <definedName name="_xlnm.Print_Area" localSheetId="54">'S-51'!$A$1:$I$44</definedName>
    <definedName name="_xlnm.Print_Area" localSheetId="55">'S-51(c)'!$A$1:$I$42</definedName>
    <definedName name="_xlnm.Print_Area" localSheetId="56">'S-52'!$A$1:$H$90</definedName>
    <definedName name="_xlnm.Print_Area" localSheetId="57">'S-53'!$A$1:$C$38</definedName>
    <definedName name="_xlnm.Print_Area" localSheetId="9">'S-6'!$A$1:$H$28</definedName>
    <definedName name="_xlnm.Print_Area" localSheetId="10">'S-7'!$A$1:$H$27</definedName>
    <definedName name="_xlnm.Print_Area" localSheetId="11">'S-8'!$A$1:$G$25</definedName>
    <definedName name="_xlnm.Print_Area" localSheetId="12">'S-9'!$A$1:$G$27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0" i="69" l="1"/>
  <c r="E9" i="69"/>
  <c r="E8" i="69"/>
  <c r="E6" i="69"/>
  <c r="E4" i="69"/>
  <c r="E6" i="68"/>
  <c r="D31" i="67"/>
  <c r="G29" i="92"/>
  <c r="E29" i="92"/>
  <c r="C29" i="92"/>
  <c r="E26" i="92"/>
  <c r="C26" i="92"/>
  <c r="G23" i="92"/>
  <c r="G22" i="92"/>
  <c r="G21" i="92"/>
  <c r="C32" i="21"/>
  <c r="D74" i="90"/>
  <c r="G72" i="90"/>
  <c r="F72" i="90"/>
  <c r="E72" i="90"/>
  <c r="D72" i="90"/>
  <c r="C72" i="90"/>
  <c r="B72" i="90"/>
  <c r="G65" i="90"/>
  <c r="F65" i="90"/>
  <c r="E65" i="90"/>
  <c r="D65" i="90"/>
  <c r="C65" i="90"/>
  <c r="B65" i="90"/>
  <c r="G60" i="90"/>
  <c r="F60" i="90"/>
  <c r="E60" i="90"/>
  <c r="D60" i="90"/>
  <c r="C60" i="90"/>
  <c r="B60" i="90"/>
  <c r="G53" i="90"/>
  <c r="F53" i="90"/>
  <c r="E53" i="90"/>
  <c r="D53" i="90"/>
  <c r="C53" i="90"/>
  <c r="B53" i="90"/>
  <c r="G32" i="90"/>
  <c r="F32" i="90"/>
  <c r="E32" i="90" a="1"/>
  <c r="E32" i="90" s="1"/>
  <c r="D32" i="90"/>
  <c r="C32" i="90"/>
  <c r="B32" i="90"/>
  <c r="G21" i="90"/>
  <c r="F21" i="90"/>
  <c r="E21" i="90"/>
  <c r="D21" i="90"/>
  <c r="C21" i="90"/>
  <c r="B21" i="90"/>
  <c r="G18" i="90"/>
  <c r="G12" i="90" s="1"/>
  <c r="F12" i="90"/>
  <c r="E12" i="90"/>
  <c r="D12" i="90"/>
  <c r="C12" i="90"/>
  <c r="B12" i="90"/>
  <c r="G5" i="90"/>
  <c r="F5" i="90"/>
  <c r="E5" i="90"/>
  <c r="D5" i="90"/>
  <c r="C5" i="90"/>
  <c r="B5" i="90"/>
  <c r="B25" i="43"/>
  <c r="D25" i="43" s="1"/>
  <c r="B24" i="43"/>
  <c r="D24" i="43" s="1"/>
  <c r="B23" i="43"/>
  <c r="D23" i="43" s="1"/>
  <c r="B22" i="43"/>
  <c r="D22" i="43" s="1"/>
  <c r="H21" i="43"/>
  <c r="F21" i="43"/>
  <c r="D21" i="43"/>
  <c r="H20" i="43"/>
  <c r="F20" i="43"/>
  <c r="D20" i="43"/>
  <c r="H19" i="43"/>
  <c r="F19" i="43"/>
  <c r="D19" i="43"/>
  <c r="H18" i="43"/>
  <c r="F18" i="43"/>
  <c r="D18" i="43"/>
  <c r="H17" i="43"/>
  <c r="F17" i="43"/>
  <c r="D17" i="43"/>
  <c r="H16" i="43"/>
  <c r="F16" i="43"/>
  <c r="D16" i="43"/>
  <c r="H15" i="43"/>
  <c r="F15" i="43"/>
  <c r="D15" i="43"/>
  <c r="H14" i="43"/>
  <c r="F14" i="43"/>
  <c r="D14" i="43"/>
  <c r="H13" i="43"/>
  <c r="F13" i="43"/>
  <c r="D13" i="43"/>
  <c r="H12" i="43"/>
  <c r="F12" i="43"/>
  <c r="D12" i="43"/>
  <c r="H11" i="43"/>
  <c r="F11" i="43"/>
  <c r="D11" i="43"/>
  <c r="H10" i="43"/>
  <c r="F10" i="43"/>
  <c r="D10" i="43"/>
  <c r="H9" i="43"/>
  <c r="F9" i="43"/>
  <c r="D9" i="43"/>
  <c r="H8" i="43"/>
  <c r="F8" i="43"/>
  <c r="D8" i="43"/>
  <c r="H7" i="43"/>
  <c r="F7" i="43"/>
  <c r="D7" i="43"/>
  <c r="H6" i="43"/>
  <c r="F6" i="43"/>
  <c r="D6" i="43"/>
  <c r="H5" i="43"/>
  <c r="F5" i="43"/>
  <c r="D5" i="43"/>
  <c r="E29" i="42"/>
  <c r="D29" i="42"/>
  <c r="E28" i="42"/>
  <c r="D28" i="42"/>
  <c r="E27" i="42"/>
  <c r="D27" i="42"/>
  <c r="E26" i="42"/>
  <c r="E25" i="42"/>
  <c r="E24" i="42"/>
  <c r="E23" i="42"/>
  <c r="E22" i="42"/>
  <c r="E21" i="42"/>
  <c r="E20" i="42"/>
  <c r="E19" i="42"/>
  <c r="E18" i="42"/>
  <c r="E17" i="42"/>
  <c r="E16" i="42"/>
  <c r="E15" i="42"/>
  <c r="E14" i="42"/>
  <c r="E13" i="42"/>
  <c r="E12" i="42"/>
  <c r="E11" i="42"/>
  <c r="E10" i="42"/>
  <c r="E9" i="42"/>
  <c r="E8" i="42"/>
  <c r="E6" i="42"/>
  <c r="D22" i="88"/>
  <c r="D26" i="88" s="1"/>
  <c r="B22" i="88"/>
  <c r="D14" i="88"/>
  <c r="B14" i="88"/>
  <c r="D5" i="88"/>
  <c r="B5" i="88"/>
  <c r="E21" i="87"/>
  <c r="C21" i="87"/>
  <c r="E20" i="87"/>
  <c r="C20" i="87"/>
  <c r="E19" i="87"/>
  <c r="C19" i="87"/>
  <c r="E18" i="87"/>
  <c r="C18" i="87"/>
  <c r="E17" i="87"/>
  <c r="C17" i="87"/>
  <c r="E16" i="87"/>
  <c r="C16" i="87"/>
  <c r="E15" i="87"/>
  <c r="C15" i="87"/>
  <c r="E14" i="87"/>
  <c r="C14" i="87"/>
  <c r="E13" i="87"/>
  <c r="C13" i="87"/>
  <c r="E12" i="87"/>
  <c r="C12" i="87"/>
  <c r="E11" i="87"/>
  <c r="C11" i="87"/>
  <c r="E10" i="87"/>
  <c r="C10" i="87"/>
  <c r="E9" i="87"/>
  <c r="C9" i="87"/>
  <c r="E8" i="87"/>
  <c r="C8" i="87"/>
  <c r="E7" i="87"/>
  <c r="C7" i="87"/>
  <c r="E6" i="87"/>
  <c r="C6" i="87"/>
  <c r="E5" i="87"/>
  <c r="C5" i="87"/>
  <c r="E4" i="87"/>
  <c r="C4" i="87"/>
  <c r="E3" i="87"/>
  <c r="C3" i="87"/>
  <c r="E21" i="86"/>
  <c r="C21" i="86"/>
  <c r="E20" i="86"/>
  <c r="C20" i="86"/>
  <c r="E19" i="86"/>
  <c r="C19" i="86"/>
  <c r="E18" i="86"/>
  <c r="C18" i="86"/>
  <c r="E17" i="86"/>
  <c r="C17" i="86"/>
  <c r="E16" i="86"/>
  <c r="C16" i="86"/>
  <c r="E15" i="86"/>
  <c r="C15" i="86"/>
  <c r="E14" i="86"/>
  <c r="C14" i="86"/>
  <c r="E13" i="86"/>
  <c r="C13" i="86"/>
  <c r="E12" i="86"/>
  <c r="C12" i="86"/>
  <c r="E11" i="86"/>
  <c r="C11" i="86"/>
  <c r="E10" i="86"/>
  <c r="C10" i="86"/>
  <c r="E9" i="86"/>
  <c r="C9" i="86"/>
  <c r="E8" i="86"/>
  <c r="C8" i="86"/>
  <c r="E7" i="86"/>
  <c r="C7" i="86"/>
  <c r="E6" i="86"/>
  <c r="C6" i="86"/>
  <c r="E5" i="86"/>
  <c r="C5" i="86"/>
  <c r="E4" i="86"/>
  <c r="C4" i="86"/>
  <c r="E3" i="86"/>
  <c r="C3" i="86"/>
  <c r="E21" i="85"/>
  <c r="D21" i="85"/>
  <c r="C21" i="85"/>
  <c r="B21" i="85"/>
  <c r="E20" i="85"/>
  <c r="D20" i="85"/>
  <c r="C20" i="85"/>
  <c r="B20" i="85"/>
  <c r="E19" i="85"/>
  <c r="D19" i="85"/>
  <c r="C19" i="85"/>
  <c r="B19" i="85"/>
  <c r="E18" i="85"/>
  <c r="D18" i="85"/>
  <c r="C18" i="85"/>
  <c r="B18" i="85"/>
  <c r="E17" i="85"/>
  <c r="D17" i="85"/>
  <c r="C17" i="85"/>
  <c r="B17" i="85"/>
  <c r="E16" i="85"/>
  <c r="D16" i="85"/>
  <c r="C16" i="85"/>
  <c r="B16" i="85"/>
  <c r="E15" i="85"/>
  <c r="D15" i="85"/>
  <c r="C15" i="85"/>
  <c r="B15" i="85"/>
  <c r="E14" i="85"/>
  <c r="D14" i="85"/>
  <c r="C14" i="85"/>
  <c r="B14" i="85"/>
  <c r="E13" i="85"/>
  <c r="D13" i="85"/>
  <c r="C13" i="85"/>
  <c r="B13" i="85"/>
  <c r="E12" i="85"/>
  <c r="D12" i="85"/>
  <c r="C12" i="85"/>
  <c r="B12" i="85"/>
  <c r="E11" i="85"/>
  <c r="D11" i="85"/>
  <c r="C11" i="85"/>
  <c r="B11" i="85"/>
  <c r="E10" i="85"/>
  <c r="D10" i="85"/>
  <c r="C10" i="85"/>
  <c r="B10" i="85"/>
  <c r="E9" i="85"/>
  <c r="D9" i="85"/>
  <c r="C9" i="85"/>
  <c r="B9" i="85"/>
  <c r="E8" i="85"/>
  <c r="D8" i="85"/>
  <c r="C8" i="85"/>
  <c r="B8" i="85"/>
  <c r="E7" i="85"/>
  <c r="D7" i="85"/>
  <c r="C7" i="85"/>
  <c r="B7" i="85"/>
  <c r="E6" i="85"/>
  <c r="D6" i="85"/>
  <c r="C6" i="85"/>
  <c r="B6" i="85"/>
  <c r="E5" i="85"/>
  <c r="D5" i="85"/>
  <c r="C5" i="85"/>
  <c r="B5" i="85"/>
  <c r="E4" i="85"/>
  <c r="D4" i="85"/>
  <c r="C4" i="85"/>
  <c r="B4" i="85"/>
  <c r="E3" i="85"/>
  <c r="D3" i="85"/>
  <c r="C3" i="85"/>
  <c r="B3" i="85"/>
  <c r="I11" i="84"/>
  <c r="F11" i="84"/>
  <c r="C11" i="84"/>
  <c r="I10" i="84"/>
  <c r="F10" i="84"/>
  <c r="C10" i="84"/>
  <c r="I9" i="84"/>
  <c r="F9" i="84"/>
  <c r="C9" i="84"/>
  <c r="I8" i="84"/>
  <c r="F8" i="84"/>
  <c r="C8" i="84"/>
  <c r="I7" i="84"/>
  <c r="F7" i="84"/>
  <c r="C7" i="84"/>
  <c r="I6" i="84"/>
  <c r="F6" i="84"/>
  <c r="C6" i="84"/>
  <c r="I5" i="84"/>
  <c r="F5" i="84"/>
  <c r="C5" i="84"/>
  <c r="I4" i="84"/>
  <c r="F4" i="84"/>
  <c r="C4" i="84"/>
  <c r="I11" i="83"/>
  <c r="F11" i="83"/>
  <c r="C11" i="83"/>
  <c r="I10" i="83"/>
  <c r="F10" i="83"/>
  <c r="C10" i="83"/>
  <c r="I9" i="83"/>
  <c r="F9" i="83"/>
  <c r="C9" i="83"/>
  <c r="I8" i="83"/>
  <c r="F8" i="83"/>
  <c r="C8" i="83"/>
  <c r="I7" i="83"/>
  <c r="F7" i="83"/>
  <c r="C7" i="83"/>
  <c r="I6" i="83"/>
  <c r="F6" i="83"/>
  <c r="C6" i="83"/>
  <c r="I5" i="83"/>
  <c r="F5" i="83"/>
  <c r="C5" i="83"/>
  <c r="I4" i="83"/>
  <c r="F4" i="83"/>
  <c r="C4" i="83"/>
  <c r="I11" i="82"/>
  <c r="H11" i="82"/>
  <c r="F11" i="82"/>
  <c r="E11" i="82"/>
  <c r="C11" i="82"/>
  <c r="I10" i="82"/>
  <c r="H10" i="82"/>
  <c r="F10" i="82"/>
  <c r="E10" i="82"/>
  <c r="C10" i="82"/>
  <c r="B10" i="82"/>
  <c r="I9" i="82"/>
  <c r="H9" i="82"/>
  <c r="F9" i="82"/>
  <c r="E9" i="82"/>
  <c r="C9" i="82"/>
  <c r="B9" i="82"/>
  <c r="I8" i="82"/>
  <c r="H8" i="82"/>
  <c r="F8" i="82"/>
  <c r="E8" i="82"/>
  <c r="C8" i="82"/>
  <c r="B8" i="82"/>
  <c r="I7" i="82"/>
  <c r="H7" i="82"/>
  <c r="F7" i="82"/>
  <c r="E7" i="82"/>
  <c r="C7" i="82"/>
  <c r="B7" i="82"/>
  <c r="I6" i="82"/>
  <c r="H6" i="82"/>
  <c r="F6" i="82"/>
  <c r="E6" i="82"/>
  <c r="C6" i="82"/>
  <c r="B6" i="82"/>
  <c r="I5" i="82"/>
  <c r="H5" i="82"/>
  <c r="F5" i="82"/>
  <c r="E5" i="82"/>
  <c r="C5" i="82"/>
  <c r="B5" i="82"/>
  <c r="I4" i="82"/>
  <c r="H4" i="82"/>
  <c r="F4" i="82"/>
  <c r="E4" i="82"/>
  <c r="C4" i="82"/>
  <c r="B4" i="82"/>
  <c r="E10" i="81"/>
  <c r="C10" i="81"/>
  <c r="E9" i="81"/>
  <c r="C9" i="81"/>
  <c r="E8" i="81"/>
  <c r="C8" i="81"/>
  <c r="E7" i="81"/>
  <c r="C7" i="81"/>
  <c r="E6" i="81"/>
  <c r="C6" i="81"/>
  <c r="E5" i="81"/>
  <c r="C5" i="81"/>
  <c r="E4" i="81"/>
  <c r="C4" i="81"/>
  <c r="E3" i="81"/>
  <c r="C3" i="81"/>
  <c r="E31" i="80"/>
  <c r="E30" i="80"/>
  <c r="C30" i="80"/>
  <c r="E29" i="80"/>
  <c r="D29" i="80"/>
  <c r="C29" i="80"/>
  <c r="B29" i="80"/>
  <c r="E28" i="80"/>
  <c r="C28" i="80"/>
  <c r="E27" i="80"/>
  <c r="C27" i="80"/>
  <c r="E26" i="80"/>
  <c r="C26" i="80"/>
  <c r="E25" i="80"/>
  <c r="C25" i="80"/>
  <c r="E24" i="80"/>
  <c r="C24" i="80"/>
  <c r="E23" i="80"/>
  <c r="C23" i="80"/>
  <c r="E22" i="80"/>
  <c r="C22" i="80"/>
  <c r="E21" i="80"/>
  <c r="C21" i="80"/>
  <c r="E20" i="80"/>
  <c r="C20" i="80"/>
  <c r="E19" i="80"/>
  <c r="C19" i="80"/>
  <c r="E18" i="80"/>
  <c r="C18" i="80"/>
  <c r="E17" i="80"/>
  <c r="C17" i="80"/>
  <c r="E16" i="80"/>
  <c r="C16" i="80"/>
  <c r="E15" i="80"/>
  <c r="C15" i="80"/>
  <c r="E14" i="80"/>
  <c r="C14" i="80"/>
  <c r="E13" i="80"/>
  <c r="C13" i="80"/>
  <c r="E12" i="80"/>
  <c r="C12" i="80"/>
  <c r="E11" i="80"/>
  <c r="C11" i="80"/>
  <c r="E10" i="80"/>
  <c r="C10" i="80"/>
  <c r="E9" i="80"/>
  <c r="C9" i="80"/>
  <c r="E8" i="80"/>
  <c r="C8" i="80"/>
  <c r="E7" i="80"/>
  <c r="C7" i="80"/>
  <c r="E6" i="80"/>
  <c r="C6" i="80"/>
  <c r="E5" i="80"/>
  <c r="C5" i="80"/>
  <c r="E4" i="80"/>
  <c r="C4" i="80"/>
  <c r="E3" i="80"/>
  <c r="C3" i="80"/>
  <c r="B31" i="79"/>
  <c r="E5" i="88" l="1"/>
  <c r="B26" i="88"/>
  <c r="C23" i="88" s="1"/>
  <c r="E19" i="88"/>
  <c r="E11" i="88"/>
  <c r="E7" i="88"/>
  <c r="E4" i="88"/>
  <c r="E26" i="88"/>
  <c r="E25" i="88"/>
  <c r="E23" i="88"/>
  <c r="E20" i="88"/>
  <c r="E18" i="88"/>
  <c r="E15" i="88"/>
  <c r="E12" i="88"/>
  <c r="E10" i="88"/>
  <c r="E8" i="88"/>
  <c r="E6" i="88"/>
  <c r="E24" i="88"/>
  <c r="E21" i="88"/>
  <c r="E16" i="88"/>
  <c r="E13" i="88"/>
  <c r="E9" i="88"/>
  <c r="E14" i="88"/>
  <c r="C25" i="88"/>
  <c r="C18" i="88"/>
  <c r="C15" i="88"/>
  <c r="C8" i="88"/>
  <c r="C6" i="88"/>
  <c r="C7" i="88"/>
  <c r="C4" i="88"/>
  <c r="C16" i="88"/>
  <c r="C13" i="88"/>
  <c r="C22" i="88"/>
  <c r="C5" i="88"/>
  <c r="E22" i="88"/>
  <c r="F83" i="90"/>
  <c r="C83" i="90"/>
  <c r="G83" i="90"/>
  <c r="B83" i="90"/>
  <c r="D83" i="90"/>
  <c r="F22" i="43"/>
  <c r="F23" i="43"/>
  <c r="F24" i="43"/>
  <c r="F25" i="43"/>
  <c r="H22" i="43"/>
  <c r="H23" i="43"/>
  <c r="H24" i="43"/>
  <c r="H25" i="43"/>
  <c r="E83" i="90"/>
  <c r="C9" i="88" l="1"/>
  <c r="C19" i="88"/>
  <c r="C21" i="88"/>
  <c r="C10" i="88"/>
  <c r="C20" i="88"/>
  <c r="C14" i="88"/>
  <c r="C11" i="88"/>
  <c r="C24" i="88"/>
  <c r="C26" i="88"/>
  <c r="C12" i="88"/>
</calcChain>
</file>

<file path=xl/sharedStrings.xml><?xml version="1.0" encoding="utf-8"?>
<sst xmlns="http://schemas.openxmlformats.org/spreadsheetml/2006/main" count="2411" uniqueCount="1073">
  <si>
    <t>DATA TABLE LISTING</t>
  </si>
  <si>
    <t>Overview</t>
  </si>
  <si>
    <t>PBGC's Single-Employer &amp; Multiemployer Programs</t>
  </si>
  <si>
    <t>PBGC's Single-Employer Program</t>
  </si>
  <si>
    <t>Summary Tables</t>
  </si>
  <si>
    <t>S-1</t>
  </si>
  <si>
    <t>Net Financial Position of PBGC's Single-Employer Program (1980-2017)</t>
  </si>
  <si>
    <t>S-2</t>
  </si>
  <si>
    <t>PBGC Premium Revenue, Benefit Payments, and Expenses (1980-2017)</t>
  </si>
  <si>
    <t>Claims Tables</t>
  </si>
  <si>
    <t>S-3</t>
  </si>
  <si>
    <t>PBGC Terminations and Claims (1975-2016)</t>
  </si>
  <si>
    <t>S-4</t>
  </si>
  <si>
    <t>PBGC Claims (1975-2016)</t>
  </si>
  <si>
    <t>S-5</t>
  </si>
  <si>
    <t>Top 10 Firms Presenting Claims (1975-2016)</t>
  </si>
  <si>
    <t>S-6</t>
  </si>
  <si>
    <t>PBGC Trusteed Terminations by Fiscal Year and Size of Claim (1975-2016)</t>
  </si>
  <si>
    <t>S-7</t>
  </si>
  <si>
    <t>PBGC Claims by Fiscal Year and Size of Claim (1975-2016)</t>
  </si>
  <si>
    <t>S-8</t>
  </si>
  <si>
    <t>PBGC Trusteed Plans by Fiscal Year and Funded Ratio (1975-2016)</t>
  </si>
  <si>
    <t>S-9</t>
  </si>
  <si>
    <t>PBGC Claims by Fiscal Year and Funded Ratio (1975-2016)</t>
  </si>
  <si>
    <t>S-10</t>
  </si>
  <si>
    <t>PBGC Trusteed Plans by Size of Claim and Funded Ratio (1975-2016)</t>
  </si>
  <si>
    <t>S-11</t>
  </si>
  <si>
    <t>PBGC Claims by Size of Claim and Funded Ratio (1975-2016)</t>
  </si>
  <si>
    <t>S-12</t>
  </si>
  <si>
    <t>Average Claim per Vested Participant by Plan Size (1975-2016)</t>
  </si>
  <si>
    <t>S-13</t>
  </si>
  <si>
    <t>PBGC Trusteed Plans by Fiscal Year and Plan Size (1975-2016)</t>
  </si>
  <si>
    <t>S-14</t>
  </si>
  <si>
    <t>PBGC Claims by Fiscal Year and Plan Size (1975-2016)</t>
  </si>
  <si>
    <t>S-15</t>
  </si>
  <si>
    <t>PBGC Trusteed Plans by Size of Claim and Plan Size (1975-2016)</t>
  </si>
  <si>
    <t>S-16</t>
  </si>
  <si>
    <t>PBGC Claims by Size of Claim and Plan Size (1975-2016)</t>
  </si>
  <si>
    <t>S-17</t>
  </si>
  <si>
    <t>PBGC Trusteed Plans by Funded Ratio and Plan Size (1975-2016)</t>
  </si>
  <si>
    <t>S-18</t>
  </si>
  <si>
    <t>PBGC Claims by Funded Ratio and Plan Size (1975-2016)</t>
  </si>
  <si>
    <t>S-19</t>
  </si>
  <si>
    <t>PBGC Claims by Industry (1975-2016)</t>
  </si>
  <si>
    <t>S-20</t>
  </si>
  <si>
    <t>PBGC Benefit Payments, Payees and Deferred Payees (1980-2016)</t>
  </si>
  <si>
    <t>S-21</t>
  </si>
  <si>
    <t>PBGC Payees and Benefit Payments by Date of Plan Termination (2016)</t>
  </si>
  <si>
    <t>S-22</t>
  </si>
  <si>
    <t>PBGC Payees and Benefit Payments by Size of Trusteed Plan (2016)</t>
  </si>
  <si>
    <t>S-23</t>
  </si>
  <si>
    <t>Total PBGC Payees and Average Benefit Payments by Age and Gender (2016)</t>
  </si>
  <si>
    <t>S-24</t>
  </si>
  <si>
    <t xml:space="preserve">PBGC Retired Payees and Average Benefit Payments by Age and Gender (2016) </t>
  </si>
  <si>
    <t>S-25</t>
  </si>
  <si>
    <t>PBGC Beneficiary Payees and Average Benefit Payments by Age and Gender (2016)</t>
  </si>
  <si>
    <t>S-26</t>
  </si>
  <si>
    <t xml:space="preserve">Total PBGC Payees and Benefit Payments by Size of Monthly Payment (2016) </t>
  </si>
  <si>
    <t>S-27</t>
  </si>
  <si>
    <t xml:space="preserve">PBGC Retired Payees and Benefit Payments by Size of Monthly Payment (2016) </t>
  </si>
  <si>
    <t>S-28</t>
  </si>
  <si>
    <t>PBGC Beneficiary Payees and Benefit Payments by Size of Monthly Payment (2016)</t>
  </si>
  <si>
    <t>S-29</t>
  </si>
  <si>
    <t>PBGC Payees and Benefit Payments by Industry (2016)</t>
  </si>
  <si>
    <t>Covered Plan Information Tables</t>
  </si>
  <si>
    <t>S-30</t>
  </si>
  <si>
    <t>PBGC-Insured Plan Participants (1980-2017)</t>
  </si>
  <si>
    <t>S-31</t>
  </si>
  <si>
    <t>PBGC-Insured Plans (1980-2017)</t>
  </si>
  <si>
    <t>S-32</t>
  </si>
  <si>
    <t>PBGC-Insured Plan Participants by Participant Status (1980-2015)</t>
  </si>
  <si>
    <t>S-33</t>
  </si>
  <si>
    <t>PBGC-Insured Active Participants as a Percent of Private-Sector Wage and Salary Workers (1980-2015)</t>
  </si>
  <si>
    <t>S-34</t>
  </si>
  <si>
    <t>PBGC-Insured Hybrid Plans by Plan Size (2001-2015)</t>
  </si>
  <si>
    <t>S-35</t>
  </si>
  <si>
    <t>PBGC-Insured Hybrid Plan Participants by Plan Size (2001-2015)</t>
  </si>
  <si>
    <t>S-36</t>
  </si>
  <si>
    <t>PBGC-Insured Plans by Status of Benefit Accruals and Participation Freeze (2008-2015)</t>
  </si>
  <si>
    <t>S-37</t>
  </si>
  <si>
    <t>PBGC-Insured Participants by Status of Benefit Accruals and Participation Freeze (2008-2015)</t>
  </si>
  <si>
    <t>Premium Tables</t>
  </si>
  <si>
    <t>S-38</t>
  </si>
  <si>
    <t>PBGC-Insured Plans, Participants and Premiums by Industry (2015)</t>
  </si>
  <si>
    <t>S-39</t>
  </si>
  <si>
    <t>S-40</t>
  </si>
  <si>
    <t>PBGC Premium Revenue (1980-2017)</t>
  </si>
  <si>
    <t>S-41</t>
  </si>
  <si>
    <t>PBGC Premium Revenue by Size of Plan and Type of Premium (2015)</t>
  </si>
  <si>
    <t>S-42</t>
  </si>
  <si>
    <t>PBGC-Insured Plans and Participants by Total Premium Paid (2015)</t>
  </si>
  <si>
    <t>S-43</t>
  </si>
  <si>
    <t xml:space="preserve">PBGC-Insured Plans and Participants by Variable-Rate Premium Status (1992-2015) </t>
  </si>
  <si>
    <t>S-44</t>
  </si>
  <si>
    <t>Funding of PBGC-Insured Plans (1980-2015)</t>
  </si>
  <si>
    <t>S-45</t>
  </si>
  <si>
    <t>Funding of Underfunded PBGC-Insured Plans (1980-2015)</t>
  </si>
  <si>
    <t>S-46</t>
  </si>
  <si>
    <t>Funding of Overfunded PBGC-Insured Plans (1980-2015)</t>
  </si>
  <si>
    <t>S-47</t>
  </si>
  <si>
    <t>Concentration of Underfunding in PBGC-Insured Plans (1990-2015)</t>
  </si>
  <si>
    <t>S-48</t>
  </si>
  <si>
    <t xml:space="preserve">Plans, Participants and Funding of PBGC-Insured Plans by Funding Ratio (2015) </t>
  </si>
  <si>
    <t>S-49</t>
  </si>
  <si>
    <t>Various Measures of Underfunding in PBGC-Insured Plans (1992-2016)</t>
  </si>
  <si>
    <t>S-50</t>
  </si>
  <si>
    <t>Funding of PBGC-Insured Plans by Industry (2015)</t>
  </si>
  <si>
    <t>S-51</t>
  </si>
  <si>
    <t>Pension Funding Data for PBGC-Insured Plans by Region and State (2015)</t>
  </si>
  <si>
    <r>
      <t>Summary Tables</t>
    </r>
    <r>
      <rPr>
        <b/>
        <sz val="10"/>
        <color rgb="FFFF0000"/>
        <rFont val="Arial"/>
        <family val="2"/>
      </rPr>
      <t xml:space="preserve"> </t>
    </r>
  </si>
  <si>
    <t>S-52</t>
  </si>
  <si>
    <t>S-53</t>
  </si>
  <si>
    <t>PBGC Maximum Guaranteed Benefits (1990-2018)</t>
  </si>
  <si>
    <t>PBGC's Multiemployer Program</t>
  </si>
  <si>
    <t>M-1</t>
  </si>
  <si>
    <t>M-2</t>
  </si>
  <si>
    <t>M-3</t>
  </si>
  <si>
    <t>PBGC Payees and Benefit Payments (Pre-MPPAA Plans, 1980-2016)</t>
  </si>
  <si>
    <t>M-4</t>
  </si>
  <si>
    <t>M-5</t>
  </si>
  <si>
    <t>M-6</t>
  </si>
  <si>
    <t>M-7</t>
  </si>
  <si>
    <t>M-8</t>
  </si>
  <si>
    <t>PBGC-Insured Plans and Participants by Industry (2015)</t>
  </si>
  <si>
    <t>M-9</t>
  </si>
  <si>
    <t>M-10</t>
  </si>
  <si>
    <t>M-11</t>
  </si>
  <si>
    <t>M-12</t>
  </si>
  <si>
    <t>M-13</t>
  </si>
  <si>
    <t xml:space="preserve">Plans, Participants, and Funding of PBGC-Insured Plans by Funding Ratio (2015) </t>
  </si>
  <si>
    <t>M-14</t>
  </si>
  <si>
    <t>M-15</t>
  </si>
  <si>
    <t>PBGC Maximum Guaranteed Benefits (1980-2018)</t>
  </si>
  <si>
    <t>M-16</t>
  </si>
  <si>
    <t>PBGC's Historic Premium Rates (1974-2018)</t>
  </si>
  <si>
    <t>Covered Plan Information Tables - Multiemployer Supplement</t>
  </si>
  <si>
    <t>M-17</t>
  </si>
  <si>
    <t>M-18</t>
  </si>
  <si>
    <t>Plans by Zone Status (2009 - 2015)</t>
  </si>
  <si>
    <t>M-19</t>
  </si>
  <si>
    <t>Administrative Expenses per Participant, by Industry and Zone (2009 - 2015)</t>
  </si>
  <si>
    <t>M-20</t>
  </si>
  <si>
    <t>Administrative Expenses as a Percent of Benefits Paid, by Industry and Zone (2009 - 2015)</t>
  </si>
  <si>
    <t xml:space="preserve">The PBGC has published Pension Insurance Data Books and Tables annually since 1996 to present detailed statistics on PBGC program operations and benefit protections. Beginning with the 2015 Data Tables, PBGC is releasing the data in groups, as they become available. </t>
  </si>
  <si>
    <t>Current and prior years’ collection of Data Tables are available on the PBGC’s website at:</t>
  </si>
  <si>
    <t>www.pbgc.gov/prac/data-books.html</t>
  </si>
  <si>
    <t>A revision was made to Table S-3 on 07/18/2018 to correct for the values presented for plans which terminated in recent years.</t>
  </si>
  <si>
    <t>Fiscal Year</t>
  </si>
  <si>
    <t>Source: PBGC Annual Reports</t>
  </si>
  <si>
    <t xml:space="preserve">Due to rounding of individual items, numbers may not add up across columns. </t>
  </si>
  <si>
    <t xml:space="preserve"> </t>
  </si>
  <si>
    <t>Total</t>
  </si>
  <si>
    <t>Year</t>
  </si>
  <si>
    <t xml:space="preserve"> 2009*</t>
  </si>
  <si>
    <t>Source:  PBGC Annual Reports</t>
  </si>
  <si>
    <t>Due to rounding of individual items, numbers may not add up across columns.</t>
  </si>
  <si>
    <t>*Beginning in 2009, PBGC has reported premium income net of bad debt expense for premium, interest, and penalties.</t>
  </si>
  <si>
    <t>Source:  PBGC Fiscal Year Closing File</t>
  </si>
  <si>
    <t>*Trusteed terminations include plans pending trusteeship.</t>
  </si>
  <si>
    <t>Claims figures shown in this table are calculated on a plan basis and identified with fiscal year of plan termination for each plan.</t>
  </si>
  <si>
    <t>Claim values and distributions are subject to change as PBGC completes reviews.</t>
  </si>
  <si>
    <t>Values presented for Claims are the difference between liabilities and assets unless noted as Net Claims, which also consider recoveries from trusteed plans.</t>
  </si>
  <si>
    <t>The annual numbers of trusteed terminations shown in this table may differ from those reported elsewhere as they reflect the fiscal year of plan termination rather than the fiscal year in which  the loss was incurred.</t>
  </si>
  <si>
    <t xml:space="preserve">   ---</t>
  </si>
  <si>
    <t>---</t>
  </si>
  <si>
    <t xml:space="preserve">Total </t>
  </si>
  <si>
    <t>Due to rounding of individual items, numbers may not add up to totals and percentages may not add up to 100%.</t>
  </si>
  <si>
    <t>Top 10 Firms</t>
  </si>
  <si>
    <t>Plans</t>
  </si>
  <si>
    <t>1.</t>
  </si>
  <si>
    <t>2.</t>
  </si>
  <si>
    <t>3.</t>
  </si>
  <si>
    <t>4.</t>
  </si>
  <si>
    <t xml:space="preserve">US Airways </t>
  </si>
  <si>
    <t>5.</t>
  </si>
  <si>
    <t>6.</t>
  </si>
  <si>
    <t>7.</t>
  </si>
  <si>
    <t>8.</t>
  </si>
  <si>
    <t>9.</t>
  </si>
  <si>
    <t>10.</t>
  </si>
  <si>
    <t>Data in this table have been calculated on a firm basis and, except as noted, include all trusteed plans of each firm.</t>
  </si>
  <si>
    <t>Due to rounding of individual items, numbers and percentages may not add up to totals.</t>
  </si>
  <si>
    <t>Vested participant count is as of the date of plan terminiation.</t>
  </si>
  <si>
    <t xml:space="preserve">* Does not include 1986 termination of a Republic Steel plan sponsored by LTV. </t>
  </si>
  <si>
    <t xml:space="preserve">Size of Claim </t>
  </si>
  <si>
    <t>Less Than $1 Million</t>
  </si>
  <si>
    <t>$1 Billion or More</t>
  </si>
  <si>
    <t>Total Plans</t>
  </si>
  <si>
    <t>Percent of Total</t>
  </si>
  <si>
    <t>Values and distributions are subject to change as PBGC completes reviews and establishes termination dates.</t>
  </si>
  <si>
    <t>Total Claims</t>
  </si>
  <si>
    <t>Funded Ratio</t>
  </si>
  <si>
    <t>Less Than 25%</t>
  </si>
  <si>
    <t>25%-49%</t>
  </si>
  <si>
    <t>50%-74%</t>
  </si>
  <si>
    <t>75% or More</t>
  </si>
  <si>
    <t>Due to rounding of individual items, percentages may not add up to 100%.</t>
  </si>
  <si>
    <t>Size of Claim</t>
  </si>
  <si>
    <t>Claims values and distributions are subject to change as PBGC completes reviews.</t>
  </si>
  <si>
    <t>$1 - $9 Million</t>
  </si>
  <si>
    <t>$10 - $99 Million</t>
  </si>
  <si>
    <t>$100 - $999 Million</t>
  </si>
  <si>
    <t>Participants</t>
  </si>
  <si>
    <t>Sources:  PBGC Fiscal Year Closing File and Bureau of Labor Statistics</t>
  </si>
  <si>
    <t>Claim calculations represent aggregated and average counts of plans, claims, and participants over the stated period.</t>
  </si>
  <si>
    <t>The number of vested participants and claim values are calculated as of date of plan termination.</t>
  </si>
  <si>
    <t>*Claims in 2016 dollars are calculated using Consumer Price Index - Urban Consumers.</t>
  </si>
  <si>
    <t>Distributions are subject to change as PBGC completes reviews and establishes termination dates.</t>
  </si>
  <si>
    <t>Claim values and distributions are subject to change as PBGC completes reviews and establishes termination dates.</t>
  </si>
  <si>
    <t xml:space="preserve">    25%-49%</t>
  </si>
  <si>
    <t xml:space="preserve">    50%-74%</t>
  </si>
  <si>
    <t>Due to rounding of individual items, numbers may not add up to totals.</t>
  </si>
  <si>
    <t>Industry</t>
  </si>
  <si>
    <t>Vested Participants</t>
  </si>
  <si>
    <t>MANUFACTURING</t>
  </si>
  <si>
    <t>Source: PBGC Fiscal Year Closing File</t>
  </si>
  <si>
    <t>Values and distributions are subject to change as PBGC completes reviews.</t>
  </si>
  <si>
    <t>Industry classifications for PBGC claims are based on the principal business activity codes used in the North American Industry Classification System.</t>
  </si>
  <si>
    <t>Source:  PBGC Premium Filings</t>
  </si>
  <si>
    <t>`</t>
  </si>
  <si>
    <t>Source: Form 5500 Filings</t>
  </si>
  <si>
    <t>Data for plan years prior to 1999 include only plans with 100 or more participants.</t>
  </si>
  <si>
    <t xml:space="preserve">Due to rounding of individual items, percentages may not add up to 100%. </t>
  </si>
  <si>
    <t>Percentage of Private-Sector Wage and Salary Workers</t>
  </si>
  <si>
    <r>
      <t xml:space="preserve">Sources: </t>
    </r>
    <r>
      <rPr>
        <b/>
        <sz val="8"/>
        <rFont val="Arial"/>
        <family val="2"/>
      </rPr>
      <t>PBGC</t>
    </r>
    <r>
      <rPr>
        <b/>
        <i/>
        <sz val="8"/>
        <rFont val="Arial"/>
        <family val="2"/>
      </rPr>
      <t xml:space="preserve"> </t>
    </r>
    <r>
      <rPr>
        <b/>
        <sz val="8"/>
        <rFont val="Arial"/>
        <family val="2"/>
      </rPr>
      <t xml:space="preserve">Pension Insurance Data Book </t>
    </r>
    <r>
      <rPr>
        <b/>
        <i/>
        <sz val="8"/>
        <rFont val="Arial"/>
        <family val="2"/>
      </rPr>
      <t xml:space="preserve">Tables S-30, S-32, M-5 and M-7 and data on employed wage and salary workers from Labor Force Statistics from the Current Population Survey (Bureau of Labor Statistics, U.S. Department of Labor). </t>
    </r>
  </si>
  <si>
    <t>Due to rounding of individual items, percentages may not add up across columns.</t>
  </si>
  <si>
    <t>Beginning of Year</t>
  </si>
  <si>
    <t>Total Insured Plans</t>
  </si>
  <si>
    <t>Insured Plans with 5,000 or More Participants</t>
  </si>
  <si>
    <t>Insured Plans with 1,000-4,999 Participants</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</si>
  <si>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</si>
  <si>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 Because most hybrid plans converted from traditional defined benefit plans, not all participants will receive benefits based on the hybrid plan design.</t>
  </si>
  <si>
    <t>Beginning of Plan Year</t>
  </si>
  <si>
    <t>With Accrual or Participation Freeze Provision</t>
  </si>
  <si>
    <t>No Accrual or Participation Freeze</t>
  </si>
  <si>
    <t>Total With Provision</t>
  </si>
  <si>
    <t>Hard-Frozen*</t>
  </si>
  <si>
    <t>Accruals Continue, But Closed to New Entrants</t>
  </si>
  <si>
    <t>Partially-Frozen and Closed to New Entrants**</t>
  </si>
  <si>
    <t>Partially-Frozen and Open to New Entrants**</t>
  </si>
  <si>
    <t>Number of Plans</t>
  </si>
  <si>
    <t>Percent of Plans</t>
  </si>
  <si>
    <t>Source: PBGC Premium Filings</t>
  </si>
  <si>
    <t>*Hard-frozen plans are plans where no participants are receiving new benefit accruals.</t>
  </si>
  <si>
    <t>**Includes plans where only service is frozen, or accruals are hard-frozen for some participants.</t>
  </si>
  <si>
    <t>Complete or Partial Accrual Freeze</t>
  </si>
  <si>
    <t>No Accrual Freeze</t>
  </si>
  <si>
    <t>Total Active Participants</t>
  </si>
  <si>
    <t>Accruals partially frozen and closed to new entrants**</t>
  </si>
  <si>
    <t>Accruals partially frozen and open to new entrants**</t>
  </si>
  <si>
    <t>Sub-Total (Active Participants in  Frozen Plans)</t>
  </si>
  <si>
    <t>Plan closed to new entrants</t>
  </si>
  <si>
    <t>Plan open to new entrants</t>
  </si>
  <si>
    <t>Sub Total (Active Participants in Non-Frozen Plans)</t>
  </si>
  <si>
    <t>Percent of Active Participants</t>
  </si>
  <si>
    <t>Sources: PBGC Premium Filings and Form 5500 Filings</t>
  </si>
  <si>
    <t>Insured Plans</t>
  </si>
  <si>
    <t>Insured Participants</t>
  </si>
  <si>
    <t xml:space="preserve">Industry classifications are based on principal business activity codes used in the North American Industry Classification System.  </t>
  </si>
  <si>
    <t>*Beginning in 2016 Data Tables, this figure excludes termination premium revenues.</t>
  </si>
  <si>
    <t>Plan Year(s) Beginning</t>
  </si>
  <si>
    <t>Flat-Rate Premium</t>
  </si>
  <si>
    <t>Variable-Rate Premium*</t>
  </si>
  <si>
    <t>Premium for Certain Terminated Plans</t>
  </si>
  <si>
    <t>Rate per Participant</t>
  </si>
  <si>
    <t>Per-Participant Cap**</t>
  </si>
  <si>
    <t>* For plan years beginning in 1990 – 2007, plans that satisfied specified criteria regarding contributions were exempt from the VRP.</t>
  </si>
  <si>
    <t>** For plan years beginning after 2006, plans sponsored by small employers (generally fewer than 25 employees) qualify for an additional cap (i.e., $5 times the square of the number of plan participants). For such plans, the maximum VRP owed is the lesser of the small-employer cap and the general VRP cap shown above.</t>
  </si>
  <si>
    <t>*** 1994 legislation provided for eliminating the VRP cap subject to a three-year transition period.  During the transition, (i.e., for plan years beginning 7/1/94 – 6/30/1996), the VRP cap was $53 plus an variable amount based on the plan's funded status.  Legislation re-establishing a cap on the VRP was enacted in 2012 and first applied to plan years beginning in 2013.</t>
  </si>
  <si>
    <t>Variable-Rate Premium</t>
  </si>
  <si>
    <t xml:space="preserve">---  </t>
  </si>
  <si>
    <t>Source: Annual Report</t>
  </si>
  <si>
    <t>*Beginning in 2009, PBGC began reporting premium income net of bad debt expense for premium, interest, and penalties. These components are combined with any termination premiums collected.</t>
  </si>
  <si>
    <t>Total Premium*</t>
  </si>
  <si>
    <t>Sources:  PBGC Premium Filings and Annual Report</t>
  </si>
  <si>
    <t>"Percent of Total" represents the proportion of total premiums made up of the flat-rate and variable-rate premiums, respectively.</t>
  </si>
  <si>
    <t>* Excludes termination premium revenues.</t>
  </si>
  <si>
    <t xml:space="preserve">Plans </t>
  </si>
  <si>
    <t>Percent of Plans Paying VRP</t>
  </si>
  <si>
    <t>Percent of All Plans</t>
  </si>
  <si>
    <t>Percent of Participants in Plans Paying VRP</t>
  </si>
  <si>
    <t>Percent of All Participants</t>
  </si>
  <si>
    <t>Plan Year</t>
  </si>
  <si>
    <t>Plans Paying Variable-Rate Premium</t>
  </si>
  <si>
    <t>Participants in Plans Paying Variable-Rate Premium</t>
  </si>
  <si>
    <t>Pre-PPA Single Discount Rate</t>
  </si>
  <si>
    <t>*Excludes plans paying PBGC Termination Premium.</t>
  </si>
  <si>
    <t>** Interest rates for valuing vested benefits for PBGC variable-rate premium for plans with premium payment years beginning in January of the respective year.</t>
  </si>
  <si>
    <t xml:space="preserve">*** Beginning in 2008, plans were required to use spot segment interest rates published by the IRS for calculating a plan's vested liabilities to determine their variable-rate premiums. The first segment rate applies to benefits expected to be paid within five years, the second to benefits expected to be paid from five to twenty years in the future, and the third to benefits expected to be paid more than twenty years in the future. </t>
  </si>
  <si>
    <t>****Standard Method is shown for illustrative purposes. See PBGC.gov for a complete description of alternative methods.</t>
  </si>
  <si>
    <t>Funding</t>
  </si>
  <si>
    <t>PBGC Rate</t>
  </si>
  <si>
    <t>Sources: Form 5500 filings</t>
  </si>
  <si>
    <t xml:space="preserve">Data for plan years prior to 1999 include only plans with 100 or more participants.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</si>
  <si>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Beginning with plan year 2012 these durations were updated. The new values are 14 and 9 for non-annuitants and annuitants, respectively. As a point of reference the underfunding for 2012 derived using the previous factors would be $720,178.</t>
  </si>
  <si>
    <t>Funding Ratio</t>
  </si>
  <si>
    <t xml:space="preserve">*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t>
  </si>
  <si>
    <t xml:space="preserve">  2012**</t>
  </si>
  <si>
    <t xml:space="preserve">*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t>
  </si>
  <si>
    <t xml:space="preserve">Before plan year 2012, durations of 15.02 and 5.32 for non-annuitants and annuitant liability, respectively, were used in the calculation. Beginning in plan year 2012 these durations were updated. The new values are 14 and 9 for non-annuitants and annuitants, respectively. </t>
  </si>
  <si>
    <t>Source: Form 5500 filings</t>
  </si>
  <si>
    <t>Underfunded</t>
  </si>
  <si>
    <t>Overfunded</t>
  </si>
  <si>
    <t xml:space="preserve">*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 </t>
  </si>
  <si>
    <t>(B)</t>
  </si>
  <si>
    <t>(C)</t>
  </si>
  <si>
    <t>(D)</t>
  </si>
  <si>
    <t>Definitions:</t>
  </si>
  <si>
    <t xml:space="preserve">   (A)</t>
  </si>
  <si>
    <t>Underfunding calculated from Internal Revenue Service Form 5500 Series Filings.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Funding information from PBGC premium filings was used in 2008 whenever Form 5500 data was not available. Vested liabilities are used as a proxy for PBGC-guaranteed benefits.</t>
  </si>
  <si>
    <t>Underfunding data from PBGC premium filings used to calculate the variable-rate premium.  Underfunding is based on vested benefits.</t>
  </si>
  <si>
    <t>Underfunding for plan sponsors with less than investment-grade bond ratings.  Underfunding is based on estimated vested benefits.</t>
  </si>
  <si>
    <t>Estimated total liabilities are based on all plan liabilities, whether vested or not.  The same adjustment that is applied to and described in the footnote for the group labeled (A) is applied to this group.</t>
  </si>
  <si>
    <t>Only (A) and (B) represent the universe of PBGC-insured plans.  Firms and plans included in the column (C) totals may differ from year to year.</t>
  </si>
  <si>
    <r>
      <t xml:space="preserve">See "Underfunding Measures in Table S-47" in the </t>
    </r>
    <r>
      <rPr>
        <b/>
        <sz val="8"/>
        <rFont val="Arial"/>
        <family val="2"/>
      </rPr>
      <t>Pension Insurance Data Book 2005,</t>
    </r>
    <r>
      <rPr>
        <b/>
        <i/>
        <sz val="8"/>
        <rFont val="Arial"/>
        <family val="2"/>
      </rPr>
      <t xml:space="preserve"> pp 16-23, for a further explanation of these measures.</t>
    </r>
  </si>
  <si>
    <t xml:space="preserve">Before plan year 2012, durations of 15.02 and 5.32 for non-annuitants and annuitant liability, respectively, were used in the calculation. For plan year 2012 these durations were updated. The new values are 14 and 9 for non-annuitants and annuitants, respectively. As a point of reference the underfunding for 2012 derived using the previous factors would be $720,178 for subgroup (A) and $803,637 for subgroup (D). </t>
  </si>
  <si>
    <t>Average Funding Ratio</t>
  </si>
  <si>
    <t xml:space="preserve">Industry classifications are based on principal business activity codes used in the North American Industry Classification System.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</si>
  <si>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t>
  </si>
  <si>
    <t>Region / State</t>
  </si>
  <si>
    <t>Due to rounding of individual items, numbers may not add up to totals or across columns.</t>
  </si>
  <si>
    <t>Funding data is reported by state or country of plan administration.</t>
  </si>
  <si>
    <t>Maximum Monthly Guarantee</t>
  </si>
  <si>
    <t xml:space="preserve"> Maximum Annual Guarantee</t>
  </si>
  <si>
    <t>The Employee Retirement Income Security Act of 1974 (ERISA) mandates that the maximum guaranteed amounts be adjusted annually based on changes in the Social Security contribution and benefit base.</t>
  </si>
  <si>
    <t>The maximum guarantee shown applies to workers who retire at age 65.  PBGC increases the maximum guarantee for people retiring later than age 65 and reduces it for retirees taking earlier retirement or electing survivor's benefits.</t>
  </si>
  <si>
    <t>In some instances, where a pension plan has adequate resources or PBGC recovers sufficient amounts, a participant may receive benefits in excess of the maximum guarantee.</t>
  </si>
  <si>
    <t>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</si>
  <si>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1996</t>
  </si>
  <si>
    <t>1997</t>
  </si>
  <si>
    <t>1998</t>
  </si>
  <si>
    <t>1999</t>
  </si>
  <si>
    <t>2000</t>
  </si>
  <si>
    <t>2001</t>
  </si>
  <si>
    <t>* Less than $500,000.</t>
  </si>
  <si>
    <t>**Beginning in FY 2009, PBGC reports premium income net of bad debt expense for premium, interest, and penalties.</t>
  </si>
  <si>
    <t>Separated Vested</t>
  </si>
  <si>
    <t>2010*</t>
  </si>
  <si>
    <t xml:space="preserve">*2010 figures are estimates from PBGC internal calculations.  </t>
  </si>
  <si>
    <t>CONSTRUCTION</t>
  </si>
  <si>
    <t>Due to rounding of individual items, numbers and percents may not add up to totals.</t>
  </si>
  <si>
    <t>Industry classifications are based on principal business activity codes used in the North American Industry Classification System. However, whenever a sponsor indicated its activity as "Insurance &amp; Employee Benefit Funds," a code covering the principal activity of plan participants was determined and substituted.</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</si>
  <si>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</si>
  <si>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 xml:space="preserve">Data for plan years prior to 1999 include only plans with 100 or more participants.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</si>
  <si>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t>
  </si>
  <si>
    <t>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</si>
  <si>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t>
  </si>
  <si>
    <t>Due to aggregation and rounding of individual items, numbers may not add up to total and percentages may not add up to 100%.</t>
  </si>
  <si>
    <t>** Less than 0.05 of one percent.</t>
  </si>
  <si>
    <t>***Terminated Booked plans are plans that are expected to become insolvent and whose liabilities have been included in PBGC's financial position and liabilities. However they are not yet insolvent and may never require assistance. Assets are taken from the Schedule H and liabilites are estimated based on Present Values of outstanding liabilities.</t>
  </si>
  <si>
    <t>Date of Plan Insolvency</t>
  </si>
  <si>
    <t>Monthly Benefit Formula</t>
  </si>
  <si>
    <t xml:space="preserve">* The formula presumes that the workers' monthly benefits are calculated by multiplying the monthly benefit accrual rate (a plan-specified dollar amount) </t>
  </si>
  <si>
    <t xml:space="preserve">        times years of service. If the monthly benefit accrual rate prior to December 22, 2000, was less than $20 per year of service or if the accrual rate </t>
  </si>
  <si>
    <t xml:space="preserve">        after December 21, 2000 is less than $44 per year of service then the maximum benefit guarantee for a participant with 30 years of service will be lower</t>
  </si>
  <si>
    <t xml:space="preserve">        than the amounts shown.  Note that there is no cap on applicable years of service; 30 years was selected for illustrative purposes only.</t>
  </si>
  <si>
    <t>** The increased guarantee does not apply to multiemployer plans that received financial aid from PBGC between December 22, 1999, and December 21, 2000.</t>
  </si>
  <si>
    <t xml:space="preserve">        The original, lower monthly benefit guarantee continues to apply to participants in these plans.</t>
  </si>
  <si>
    <t>For Plan Years Beginning</t>
  </si>
  <si>
    <t>$0.50 for plan years beginning in September, 1979, growing gradually to $1.00 for plan years beginning September 1, 1980 to September 26, 1980</t>
  </si>
  <si>
    <t>*  Beginning in 2007, this amount is adjusted annually based on changes in the national average wage index (as defined in section 209(k)(1) of the Social Security Act).  The adjusted premium rate is rounded to the nearest multiple of $1. Premium amounts for 2012 and again for 2015 were reset as a result of legislation, and continue to be adjusted (from that higher level).</t>
  </si>
  <si>
    <t>Zone Status</t>
  </si>
  <si>
    <t>Participant Type</t>
  </si>
  <si>
    <t>Deep Red</t>
  </si>
  <si>
    <t>Active</t>
  </si>
  <si>
    <t>In Pay</t>
  </si>
  <si>
    <t>Total Participants</t>
  </si>
  <si>
    <t>Red</t>
  </si>
  <si>
    <t>Orange</t>
  </si>
  <si>
    <t>Yellow</t>
  </si>
  <si>
    <t>Green</t>
  </si>
  <si>
    <t>*Classifiable Ongoing Plans exclude plans which have terminated or are currently receiving Financial Assistance and plans that did not provide zone status.</t>
  </si>
  <si>
    <t xml:space="preserve">In 2015 the Critical &amp; Declining (C&amp;D) status was introduced as a subset of the Critical status. </t>
  </si>
  <si>
    <t>ZONE STATUS</t>
  </si>
  <si>
    <t>Administrative Expense per Participant (median, unadjusted dollars)</t>
  </si>
  <si>
    <t>TRANSPORTATION</t>
  </si>
  <si>
    <t>ALL OTHER INDUSTRIES</t>
  </si>
  <si>
    <t>Descriptive statistics ignore zero benefit plans but include plans with relatively small benefit payments.</t>
  </si>
  <si>
    <t>Administrative Expenses to Benefits Paid (median)</t>
  </si>
  <si>
    <t>A revision was made to Table S-19 on 08/30/2018 to correctly move plans between the 'Other Manufacturing' and 'Fabricated Metal Products' categories.</t>
  </si>
  <si>
    <t>The Pension Benefit Guaranty Corporation (PBGC) was established by the Employee Retirement Income Security Act of 1974 (ERISA) to ensure that participants in defined benefit pension plans receive their pensions if their plans terminate without sufficient assets to pay promised benefits. The PBGC administers separate insurance programs to protect participants in Single-Employer and Multiemployer plans.</t>
  </si>
  <si>
    <t>Table S-2
PBGC Premium Revenue, Benefit Payments, and Expenses (1980-2017)
Single-Employer Program</t>
  </si>
  <si>
    <t>Fiscal 
Year</t>
  </si>
  <si>
    <r>
      <t xml:space="preserve">Total 
Premium 
Revenue 
</t>
    </r>
    <r>
      <rPr>
        <b/>
        <i/>
        <sz val="10"/>
        <rFont val="Helvetica"/>
      </rPr>
      <t>(in millions)</t>
    </r>
  </si>
  <si>
    <r>
      <t xml:space="preserve">Benefit 
Payments 
</t>
    </r>
    <r>
      <rPr>
        <b/>
        <i/>
        <sz val="10"/>
        <rFont val="Helvetica"/>
      </rPr>
      <t>(in millions)</t>
    </r>
  </si>
  <si>
    <r>
      <t xml:space="preserve">Administrative &amp;
 Investment 
Expenses 
</t>
    </r>
    <r>
      <rPr>
        <b/>
        <i/>
        <sz val="10"/>
        <rFont val="Helvetica"/>
      </rPr>
      <t>(in millions)</t>
    </r>
  </si>
  <si>
    <r>
      <t xml:space="preserve">Premiums Minus 
Benefits Paid 
and Expenses 
</t>
    </r>
    <r>
      <rPr>
        <b/>
        <i/>
        <sz val="10"/>
        <rFont val="Helvetica"/>
      </rPr>
      <t>(in millions)</t>
    </r>
  </si>
  <si>
    <t>Standard 
Terminations 
Filings</t>
  </si>
  <si>
    <t>Trusteed 
Terminations*</t>
  </si>
  <si>
    <t>Assets 
(in millions)</t>
  </si>
  <si>
    <t>Liabilities 
(in millions)</t>
  </si>
  <si>
    <t>Claims 
(in millions)</t>
  </si>
  <si>
    <t>Recoveries 
(in millions)</t>
  </si>
  <si>
    <t>Net 
Claims 
(in millions)</t>
  </si>
  <si>
    <t>Table S-3 
PBGC Terminations and Claims (1975-2016) 
Single-Employer Program</t>
  </si>
  <si>
    <t>Table S-4 
PBGC Claims (1975-2016) 
Single-Employer Program</t>
  </si>
  <si>
    <t xml:space="preserve">Fiscal 
Year </t>
  </si>
  <si>
    <t>Claims of Top 10 Firms and 
Percent of Total Annual Claims</t>
  </si>
  <si>
    <t xml:space="preserve">Other Claims and 
Percent of Total Annual Claims </t>
  </si>
  <si>
    <t xml:space="preserve">  </t>
  </si>
  <si>
    <t xml:space="preserve">Claims  </t>
  </si>
  <si>
    <t>Table S-5 
Top 10 Firms Presenting Claims (1975-2016)
Single-Employer Program</t>
  </si>
  <si>
    <t>Number of 
Plans</t>
  </si>
  <si>
    <t>Fiscal Year(s) 
of Plan 
Termination(s)</t>
  </si>
  <si>
    <t>Vested 
 Participants</t>
  </si>
  <si>
    <t>Average 
Claim Per 
Vested 
Participant</t>
  </si>
  <si>
    <t>Percent 
of Total 
Claims</t>
  </si>
  <si>
    <t>Table S-6 
PBGC Trusteed Terminations (1975-2016) 
by Fiscal Year and Size of Claim 
Single-Employer Program</t>
  </si>
  <si>
    <t>Table S-8 
PBGC Trusteed Plans (1975-2016) 
by Fiscal Year and Funded Ratio 
Single-Employer Program</t>
  </si>
  <si>
    <t>Table S-9 
PBGC Claims (1975-2016) 
by Fiscal Year and Funded Ratio 
Single-Employer Program</t>
  </si>
  <si>
    <t>Table S-10 
PBGC Trusteed Plans (1975-2016) 
by Size of Claim and Funded Ratio 
Single-Employer Program</t>
  </si>
  <si>
    <t>Table S-11 
PBGC Claims (1975-2016) 
by Size of Claim and Funded Ratio 
Single-Employer Program</t>
  </si>
  <si>
    <t>Table S-12 
Average Claim per Vested Participant (1975-2016) 
by Plan Size 
Single-Employer Program</t>
  </si>
  <si>
    <t>Table S-14 
PBGC Claims (1975-2016) 
by Fiscal Year and Plan Size 
Single-Employer Program</t>
  </si>
  <si>
    <t>Table S-15 
PBGC Trusteed Plans (1975-2016) 
by Size of Claim and Plan Size 
Single-Employer Program</t>
  </si>
  <si>
    <t>Table S-16 
PBGC Claims (1975-2016) 
by Size of Claim and Plan Size 
Single-Employer Program</t>
  </si>
  <si>
    <t>Table S-18 
PBGC Claims (1975-2016) 
by Funded Ratio and Plan Size 
Single-Employer Program</t>
  </si>
  <si>
    <t>Table S-19 
PBGC Claims by Industry (1975-2016) 
Single-Employer Program</t>
  </si>
  <si>
    <t>Table S-30 
PBGC-Insured Plan Participants (1980-2017) 
Single-Employer Program</t>
  </si>
  <si>
    <t>Table S-31 
PBGC-Insured Plans (1980-2017) 
Single-Employer Program</t>
  </si>
  <si>
    <t>Table S-32 
PBGC-Insured Plan Participants by Participant Status (1980-2015) 
Single-Employer Program</t>
  </si>
  <si>
    <t>Table S-33 
PBGC-Insured Active Participants 
as a Percent of Private-Sector Wage and Salary Workers 
(1980-2015)</t>
  </si>
  <si>
    <t>Table S-34 
PBGC-Insured Hybrid Plans by Plan Size (2001-2015) 
Single-Employer Program</t>
  </si>
  <si>
    <t>Table S-35 
PBGC-Insured Hybrid Plan Participants by Plan Size (2001-2015) 
Single-Employer Program</t>
  </si>
  <si>
    <t>Table S-36 
PBGC-Insured Plans by Status of Benefit Accruals 
and Participation Freeze (2008-2015) 
Single-Employer Program</t>
  </si>
  <si>
    <t>Table S-37 
Active Participants in PBGC-Insured Plans by Status of Benefit 
Accruals and Whether a Plan is Open to New Entrants (2008-2015) 
Single-Employer Program</t>
  </si>
  <si>
    <t>Table S-40 
PBGC Premium Revenue (1980-2017) 
Single-Employer Program</t>
  </si>
  <si>
    <t>Table S-43 
PBGC-Insured Plans and Participants by Variable-Rate Premium Status (1992-2015)* 
Single-Employer Program</t>
  </si>
  <si>
    <t>Table S-44 
Funding of PBGC-Insured Plans (1980-2015) 
Single-Employer Program</t>
  </si>
  <si>
    <t>Table S-45 
Funding of Underfunded PBGC-Insured Plans (1980-2015) 
Single-Employer Program</t>
  </si>
  <si>
    <t>Table S-46 
Funding of Overfunded PBGC-Insured Plans (1980-2015) 
Single-Employer Program</t>
  </si>
  <si>
    <t>Table S-47 
Concentration of Underfunding in PBGC-Insured Plans (1990-2015) 
Single-Employer Program</t>
  </si>
  <si>
    <t>Table S-48 
Plans, Participants, and Funding of PBGC-Insured Plans by Funding Ratio (2015) 
Single-Employer Program</t>
  </si>
  <si>
    <t>Table S-49 
Various Measures of Underfunding in PBGC-Insured Plans (1992-2016) 
Single-Employer Program</t>
  </si>
  <si>
    <t>Table S-53 
PBGC Maximum Guaranteed Benefits (1990-2018) 
Single-Employer Program</t>
  </si>
  <si>
    <t>Table M-1 
Net Financial Position of PBGC's (1980-2017) 
Multiemployer Program</t>
  </si>
  <si>
    <t>Table M-2 
PBGC Premium Revenue, Benefit Payments, and Expenses (1980-2017) 
Multiemployer Program</t>
  </si>
  <si>
    <r>
      <t xml:space="preserve">Table M-5 
PBGC-Insured Plan Participants (1980-2017) 
Multiemployer Program 
</t>
    </r>
    <r>
      <rPr>
        <b/>
        <i/>
        <sz val="16"/>
        <color rgb="FFFFFFFF"/>
        <rFont val="Helvetica"/>
      </rPr>
      <t>(in thousands)</t>
    </r>
  </si>
  <si>
    <t>Table M-6 
PBGC-Insured Plans (1980-2017) 
Multiemployer Program</t>
  </si>
  <si>
    <t>Table M-7 
PBGC-Insured Plan Participants by Participant Status (1980-2015) 
Multiemployer Program</t>
  </si>
  <si>
    <t>Table M-8 
PBGC-Insured Plans and Participants by Industry (2015) 
Multiemployer Program</t>
  </si>
  <si>
    <t>Table M-9 
Funding of PBGC-Insured Plans (1980-2015) 
Multiemployer Program</t>
  </si>
  <si>
    <t>Table M-10 
Funding of Underfunded PBGC-Insured Plans (1980-2015) 
Multiemployer Program</t>
  </si>
  <si>
    <t>Table M-11 
Funding of Overfunded PBGC-Insured Plans (1980-2015) 
Multiemployer Program</t>
  </si>
  <si>
    <t>Table M-12 
Concentration of Underfunding in PBGC-Insured Plans (1990-2015) 
Multiemployer Program</t>
  </si>
  <si>
    <t>Table M-13 
Plans, Participants, and Funding of PBGC-Insured Plans by Funding Ratio (2015) 
Multiemployer Program</t>
  </si>
  <si>
    <t>Table M-14 
Funding of PBGC-Insured Plans by Industry (2015) 
Multiemployer Program</t>
  </si>
  <si>
    <t>Table M-15 
PBGC Maximum Guaranteed Benefits (1980-2018) 
Multiemployer Program</t>
  </si>
  <si>
    <t>Table M-16 
PBGC's Historic Premium Rates (1974 - 2018) 
Multiemployer Program</t>
  </si>
  <si>
    <t>Table M-18 
Plans by Zone Status (2009 - 2015)* 
Multiemployer Program</t>
  </si>
  <si>
    <t>Table M-20 
Administrative Expenses as a Percent of Benefits Paid, 
by Industry and Zone (2009 - 2015)* 
Multiemployer Program</t>
  </si>
  <si>
    <t xml:space="preserve">Total Claims  </t>
  </si>
  <si>
    <t xml:space="preserve">Fiscal Year  </t>
  </si>
  <si>
    <t>Table S-7  
 PBGC Claims (1975-2016)  
by Fiscal Year and Size of Claim  
Single-Employer Program</t>
  </si>
  <si>
    <t xml:space="preserve">Less Than 25%  </t>
  </si>
  <si>
    <t xml:space="preserve">Total Plans  </t>
  </si>
  <si>
    <t xml:space="preserve">Percent of Total   </t>
  </si>
  <si>
    <t xml:space="preserve">75% or More   </t>
  </si>
  <si>
    <t xml:space="preserve">25%-49%  </t>
  </si>
  <si>
    <t xml:space="preserve">50%-74%  </t>
  </si>
  <si>
    <t xml:space="preserve">   </t>
  </si>
  <si>
    <t xml:space="preserve">75% or More  </t>
  </si>
  <si>
    <t xml:space="preserve">Funded Ratio  </t>
  </si>
  <si>
    <t>Less Than 
$1 Million</t>
  </si>
  <si>
    <t>$1 Billion 
or More</t>
  </si>
  <si>
    <t>Percent of 
Total</t>
  </si>
  <si>
    <t>Source: PBGC Fiscal Year Closing File
For purposes of this chart, claims are defined to include the excess of liabilities over assets without regard to recoveries from plan sponsors.
Annual claims for Top 10 firms are summations of all claims in that fiscal year associated with the Top 10 firms. See Table S-5 for a list of the Top 10 firms with the largest claim values.
Values presented for Claims are the difference between liabilities and assets unless noted as Net Claims, which also consider recoveries from trusteed plans.
Claim values and distributions are subject to change as PBGC completes reviews.</t>
  </si>
  <si>
    <t>Number of Plan 
Participants</t>
  </si>
  <si>
    <t xml:space="preserve">100-999  </t>
  </si>
  <si>
    <t xml:space="preserve">1,000-4,999  </t>
  </si>
  <si>
    <t xml:space="preserve">5,000-9,999  </t>
  </si>
  <si>
    <t xml:space="preserve">10,000 or More  </t>
  </si>
  <si>
    <t>Number of 
Plan Participants</t>
  </si>
  <si>
    <r>
      <t xml:space="preserve">Premium Rate
</t>
    </r>
    <r>
      <rPr>
        <b/>
        <sz val="8"/>
        <rFont val="Helvetica"/>
      </rPr>
      <t>(per participant)</t>
    </r>
  </si>
  <si>
    <r>
      <rPr>
        <b/>
        <sz val="12"/>
        <rFont val="Helvetica"/>
      </rPr>
      <t>Maximum Monthly 
Guarantee</t>
    </r>
    <r>
      <rPr>
        <b/>
        <sz val="10"/>
        <rFont val="Helvetica"/>
        <family val="2"/>
      </rPr>
      <t xml:space="preserve"> 
</t>
    </r>
    <r>
      <rPr>
        <b/>
        <i/>
        <sz val="10"/>
        <rFont val="Helvetica"/>
      </rPr>
      <t>(30 Years of Service)</t>
    </r>
    <r>
      <rPr>
        <b/>
        <sz val="10"/>
        <rFont val="Helvetica"/>
        <family val="2"/>
      </rPr>
      <t>*</t>
    </r>
  </si>
  <si>
    <r>
      <rPr>
        <b/>
        <sz val="12"/>
        <rFont val="Helvetica"/>
      </rPr>
      <t xml:space="preserve">Maximum Annual 
Guarantee 
</t>
    </r>
    <r>
      <rPr>
        <b/>
        <i/>
        <sz val="8"/>
        <rFont val="Helvetica"/>
      </rPr>
      <t>(30 Years of Service)</t>
    </r>
    <r>
      <rPr>
        <b/>
        <sz val="8"/>
        <rFont val="Helvetica"/>
        <family val="2"/>
      </rPr>
      <t>*</t>
    </r>
  </si>
  <si>
    <t>Total Liabilities* 
(in millions)</t>
  </si>
  <si>
    <t>Underfunding 
(in millions)</t>
  </si>
  <si>
    <t>Average 
Funding 
Ratio</t>
  </si>
  <si>
    <r>
      <t xml:space="preserve">Underfunding 
</t>
    </r>
    <r>
      <rPr>
        <b/>
        <i/>
        <sz val="8"/>
        <rFont val="Helvetica"/>
      </rPr>
      <t>(in millions)</t>
    </r>
  </si>
  <si>
    <r>
      <t xml:space="preserve">Overfunding
</t>
    </r>
    <r>
      <rPr>
        <b/>
        <i/>
        <sz val="10"/>
        <rFont val="Helvetica"/>
      </rPr>
      <t>(in millions)</t>
    </r>
  </si>
  <si>
    <r>
      <t xml:space="preserve">Underfunding 
</t>
    </r>
    <r>
      <rPr>
        <b/>
        <i/>
        <sz val="10"/>
        <rFont val="Helvetica"/>
      </rPr>
      <t>(in millions)</t>
    </r>
  </si>
  <si>
    <r>
      <t xml:space="preserve">Total Liabilities* 
</t>
    </r>
    <r>
      <rPr>
        <b/>
        <i/>
        <sz val="10"/>
        <rFont val="Helvetica"/>
      </rPr>
      <t>(in millions)</t>
    </r>
  </si>
  <si>
    <t>Overfunding 
(in millions)</t>
  </si>
  <si>
    <r>
      <t xml:space="preserve">Overfunding 
</t>
    </r>
    <r>
      <rPr>
        <b/>
        <i/>
        <sz val="10"/>
        <rFont val="Helvetica"/>
      </rPr>
      <t>(in millions)</t>
    </r>
  </si>
  <si>
    <r>
      <t xml:space="preserve">Underfunding
</t>
    </r>
    <r>
      <rPr>
        <b/>
        <i/>
        <sz val="10"/>
        <rFont val="Helvetica"/>
      </rPr>
      <t>(in millions)</t>
    </r>
  </si>
  <si>
    <r>
      <t xml:space="preserve">Liabilities 
</t>
    </r>
    <r>
      <rPr>
        <b/>
        <i/>
        <sz val="8"/>
        <rFont val="Helvetica"/>
      </rPr>
      <t>(in millions)</t>
    </r>
    <r>
      <rPr>
        <b/>
        <sz val="11"/>
        <rFont val="Helvetica"/>
        <family val="2"/>
      </rPr>
      <t xml:space="preserve"> </t>
    </r>
  </si>
  <si>
    <r>
      <t xml:space="preserve">Net Positions 
</t>
    </r>
    <r>
      <rPr>
        <b/>
        <i/>
        <sz val="8"/>
        <rFont val="Helvetica"/>
      </rPr>
      <t>(in millions)</t>
    </r>
  </si>
  <si>
    <r>
      <t xml:space="preserve">Assets 
</t>
    </r>
    <r>
      <rPr>
        <b/>
        <i/>
        <sz val="8"/>
        <rFont val="Helvetica"/>
      </rPr>
      <t>(in millions)</t>
    </r>
  </si>
  <si>
    <t>Table M-19 
Administrative Expenses per Participant, by Industry and Zone 
(2009 - 2015)* 
Multiemployer Program</t>
  </si>
  <si>
    <r>
      <t xml:space="preserve">10 Plans with the Highest 
Underfunding 
</t>
    </r>
    <r>
      <rPr>
        <b/>
        <i/>
        <sz val="9"/>
        <rFont val="Helvetica"/>
      </rPr>
      <t>(in millions)</t>
    </r>
    <r>
      <rPr>
        <b/>
        <sz val="11"/>
        <rFont val="Helvetica"/>
      </rPr>
      <t xml:space="preserve">  </t>
    </r>
  </si>
  <si>
    <r>
      <t xml:space="preserve">Next 40 Plans' 
Underfunding 
</t>
    </r>
    <r>
      <rPr>
        <b/>
        <i/>
        <sz val="9"/>
        <rFont val="Helvetica"/>
      </rPr>
      <t xml:space="preserve">(in millions) </t>
    </r>
    <r>
      <rPr>
        <b/>
        <sz val="11"/>
        <rFont val="Helvetica"/>
      </rPr>
      <t xml:space="preserve"> </t>
    </r>
  </si>
  <si>
    <r>
      <t xml:space="preserve">All Other Plans' 
Underfunding 
</t>
    </r>
    <r>
      <rPr>
        <b/>
        <i/>
        <sz val="9"/>
        <rFont val="Helvetica"/>
      </rPr>
      <t>(in millions)</t>
    </r>
    <r>
      <rPr>
        <b/>
        <sz val="11"/>
        <rFont val="Helvetica"/>
      </rPr>
      <t xml:space="preserve">  </t>
    </r>
  </si>
  <si>
    <r>
      <t xml:space="preserve">Total 
Underfunding 
</t>
    </r>
    <r>
      <rPr>
        <b/>
        <i/>
        <sz val="9"/>
        <rFont val="Helvetica"/>
      </rPr>
      <t xml:space="preserve">(in millions)  </t>
    </r>
  </si>
  <si>
    <t>Funding 
Ratio</t>
  </si>
  <si>
    <t>PBGC 
Rate</t>
  </si>
  <si>
    <t>Liabilities* 
(in millions)</t>
  </si>
  <si>
    <r>
      <t xml:space="preserve">Liabilities* 
</t>
    </r>
    <r>
      <rPr>
        <b/>
        <i/>
        <sz val="8"/>
        <rFont val="Helvetica"/>
      </rPr>
      <t>(in millions)</t>
    </r>
  </si>
  <si>
    <r>
      <t xml:space="preserve">Overfunding 
</t>
    </r>
    <r>
      <rPr>
        <b/>
        <i/>
        <sz val="8"/>
        <rFont val="Helvetica"/>
      </rPr>
      <t>(in millions)</t>
    </r>
  </si>
  <si>
    <r>
      <t xml:space="preserve">Assets 
</t>
    </r>
    <r>
      <rPr>
        <b/>
        <i/>
        <sz val="9"/>
        <rFont val="Helvetica"/>
      </rPr>
      <t>(in millions)</t>
    </r>
  </si>
  <si>
    <r>
      <t xml:space="preserve">Liabilities* 
</t>
    </r>
    <r>
      <rPr>
        <b/>
        <i/>
        <sz val="9"/>
        <rFont val="Helvetica"/>
      </rPr>
      <t>(in millions)</t>
    </r>
  </si>
  <si>
    <r>
      <t xml:space="preserve">Underfunding 
</t>
    </r>
    <r>
      <rPr>
        <b/>
        <i/>
        <sz val="9"/>
        <rFont val="Helvetica"/>
      </rPr>
      <t>(in millions)</t>
    </r>
  </si>
  <si>
    <r>
      <t xml:space="preserve">Overfunding 
</t>
    </r>
    <r>
      <rPr>
        <b/>
        <i/>
        <sz val="9"/>
        <rFont val="Helvetica"/>
      </rPr>
      <t>(in millions)</t>
    </r>
  </si>
  <si>
    <t>Active 
Participants</t>
  </si>
  <si>
    <t>Retired 
Participants</t>
  </si>
  <si>
    <t>Separated Vested 
Participants</t>
  </si>
  <si>
    <t>Insured Plans with 10,000 or More Participants</t>
  </si>
  <si>
    <t>Insured Plans with 5,000-9,999 Participants</t>
  </si>
  <si>
    <t>Insured Plans with 2,500-4,999 Participants</t>
  </si>
  <si>
    <t>Insured Plans with 1,000-2,499 Participants</t>
  </si>
  <si>
    <t>Insured Plans with 500-999 Participants</t>
  </si>
  <si>
    <t>Insured Plans with 250-499 Participants</t>
  </si>
  <si>
    <t>Insured Plans with Fewer than 250 Participants</t>
  </si>
  <si>
    <t>Calendar Year of Plan 
Termination</t>
  </si>
  <si>
    <r>
      <t xml:space="preserve">(A) 
Form 5500 Filings
</t>
    </r>
    <r>
      <rPr>
        <b/>
        <i/>
        <sz val="9"/>
        <rFont val="Helvetica"/>
      </rPr>
      <t>(in billions)</t>
    </r>
  </si>
  <si>
    <r>
      <t xml:space="preserve">(B) 
Variable-Rate Premium
</t>
    </r>
    <r>
      <rPr>
        <b/>
        <i/>
        <sz val="9"/>
        <rFont val="Helvetica"/>
      </rPr>
      <t>(in billions)</t>
    </r>
  </si>
  <si>
    <r>
      <t xml:space="preserve">Total Liabilities* 
</t>
    </r>
    <r>
      <rPr>
        <b/>
        <i/>
        <sz val="9"/>
        <rFont val="Helvetica"/>
      </rPr>
      <t>(in millions)</t>
    </r>
  </si>
  <si>
    <r>
      <t xml:space="preserve">Participants 
</t>
    </r>
    <r>
      <rPr>
        <b/>
        <i/>
        <sz val="9"/>
        <rFont val="Helvetica"/>
      </rPr>
      <t>(in thousands)</t>
    </r>
  </si>
  <si>
    <t>Next 40 Plans' Underfunding 
(in millions)</t>
  </si>
  <si>
    <t>10 Plans With the Highest Underfunding 
(in millions)</t>
  </si>
  <si>
    <t>Total Underfunding
(in millions)</t>
  </si>
  <si>
    <t>All Other Plans' 
Underfunding 
(in millions)</t>
  </si>
  <si>
    <t>Beginning 
of Year</t>
  </si>
  <si>
    <r>
      <t xml:space="preserve">(D) 
Total in PBGC-Insured Plans
</t>
    </r>
    <r>
      <rPr>
        <b/>
        <i/>
        <sz val="9"/>
        <rFont val="Helvetica"/>
      </rPr>
      <t>(in billions)</t>
    </r>
  </si>
  <si>
    <t>First 
Segment***</t>
  </si>
  <si>
    <t>Second 
Segment***</t>
  </si>
  <si>
    <t>Third 
Segment***</t>
  </si>
  <si>
    <t>Insured Participants 
(in thousands)</t>
  </si>
  <si>
    <t>Premiums* 
(in millions)</t>
  </si>
  <si>
    <r>
      <t xml:space="preserve">Number of Active Participants 
</t>
    </r>
    <r>
      <rPr>
        <b/>
        <sz val="10"/>
        <color theme="1"/>
        <rFont val="Arial"/>
        <family val="2"/>
      </rPr>
      <t>(in thousands)</t>
    </r>
  </si>
  <si>
    <t>Percent Hybrid</t>
  </si>
  <si>
    <t>Hybrid Plans</t>
  </si>
  <si>
    <t>Single-Employer Active Participants</t>
  </si>
  <si>
    <t>Multiemployer Active Participants</t>
  </si>
  <si>
    <t>Total PBGC-Insured Active Participants</t>
  </si>
  <si>
    <r>
      <t xml:space="preserve">Private-Sector Wage and Salary Workers 
</t>
    </r>
    <r>
      <rPr>
        <b/>
        <sz val="8"/>
        <rFont val="Helvetica"/>
      </rPr>
      <t>(in thousands)</t>
    </r>
  </si>
  <si>
    <t>Retired  
Participants</t>
  </si>
  <si>
    <t>Active  
Participants</t>
  </si>
  <si>
    <r>
      <t xml:space="preserve">In Plans with 10,000 or more Participants </t>
    </r>
    <r>
      <rPr>
        <b/>
        <i/>
        <sz val="8"/>
        <rFont val="Helvetica"/>
      </rPr>
      <t>(in thousands)</t>
    </r>
  </si>
  <si>
    <r>
      <t xml:space="preserve">Total 
Insured Participants 
</t>
    </r>
    <r>
      <rPr>
        <b/>
        <i/>
        <sz val="8"/>
        <rFont val="Arial"/>
        <family val="2"/>
      </rPr>
      <t>(in thousands)</t>
    </r>
  </si>
  <si>
    <r>
      <t>In Plans with 5,000-9,999 Participants</t>
    </r>
    <r>
      <rPr>
        <b/>
        <i/>
        <sz val="8"/>
        <rFont val="Helvetica"/>
      </rPr>
      <t xml:space="preserve"> 
(in thousands)</t>
    </r>
  </si>
  <si>
    <r>
      <t xml:space="preserve">In Plans with 1,000-4,999 Participants 
</t>
    </r>
    <r>
      <rPr>
        <b/>
        <i/>
        <sz val="8"/>
        <rFont val="Helvetica"/>
      </rPr>
      <t>(in thousands)</t>
    </r>
  </si>
  <si>
    <r>
      <t xml:space="preserve">In Plans with 250-999 Participants 
</t>
    </r>
    <r>
      <rPr>
        <b/>
        <i/>
        <sz val="8"/>
        <rFont val="Helvetica"/>
      </rPr>
      <t>(in thousands)</t>
    </r>
  </si>
  <si>
    <r>
      <t xml:space="preserve">In Plans with 100-249 Participants 
</t>
    </r>
    <r>
      <rPr>
        <b/>
        <i/>
        <sz val="8"/>
        <rFont val="Helvetica"/>
      </rPr>
      <t>(in thousands)</t>
    </r>
  </si>
  <si>
    <r>
      <t xml:space="preserve">In Plans with 25-99 Participants 
</t>
    </r>
    <r>
      <rPr>
        <b/>
        <i/>
        <sz val="8"/>
        <rFont val="Helvetica"/>
      </rPr>
      <t>(in thousands)</t>
    </r>
  </si>
  <si>
    <r>
      <t xml:space="preserve">In Plans with Fewer Than 25 Participants 
</t>
    </r>
    <r>
      <rPr>
        <b/>
        <i/>
        <sz val="8"/>
        <rFont val="Helvetica"/>
      </rPr>
      <t>(in thousands)</t>
    </r>
  </si>
  <si>
    <t>$1-$9 
Million</t>
  </si>
  <si>
    <t>$10-$99 
Million</t>
  </si>
  <si>
    <t>$100-$999 
Million</t>
  </si>
  <si>
    <t>$1 Billion
 or More</t>
  </si>
  <si>
    <t xml:space="preserve">Total Insured 
Participants  </t>
  </si>
  <si>
    <t xml:space="preserve">In Plans with 
10,000 or More 
Participants  </t>
  </si>
  <si>
    <t xml:space="preserve">In Plans with 
5,000-9,999 
Participants  </t>
  </si>
  <si>
    <t xml:space="preserve">In Plans with 
2,500-4,999 
Participants  </t>
  </si>
  <si>
    <t xml:space="preserve">In Plans with 
1,000-2,499 
Participants  </t>
  </si>
  <si>
    <t xml:space="preserve">In Plans with 
500-999 
Participants  </t>
  </si>
  <si>
    <t xml:space="preserve">In Plans with 
250-499 
Participants  </t>
  </si>
  <si>
    <t xml:space="preserve">In Plans with 
Fewer than 250 
Participants  </t>
  </si>
  <si>
    <t>DATA TABLE LISTING  (Continued)</t>
  </si>
  <si>
    <t xml:space="preserve">  SECTOR  </t>
  </si>
  <si>
    <r>
      <t xml:space="preserve">Variable-Rate Premium Spot Rates** 
</t>
    </r>
    <r>
      <rPr>
        <b/>
        <sz val="10"/>
        <rFont val="Arial"/>
        <family val="2"/>
      </rPr>
      <t>Standard Method****</t>
    </r>
  </si>
  <si>
    <r>
      <t xml:space="preserve">(C)
Reasonably Possible
</t>
    </r>
    <r>
      <rPr>
        <b/>
        <i/>
        <sz val="9"/>
        <rFont val="Helvetica"/>
      </rPr>
      <t>(in billions)</t>
    </r>
  </si>
  <si>
    <t>Table S-51 (1/2) 
Pension Funding Data for PBGC-Insured Plans by Region and State (2015) 
Single-Employer Program</t>
  </si>
  <si>
    <r>
      <t xml:space="preserve">Table S-20
</t>
    </r>
    <r>
      <rPr>
        <b/>
        <sz val="14"/>
        <color rgb="FFFFFFFF"/>
        <rFont val="Helvetica"/>
      </rPr>
      <t>PBGC Benefit Payments, Payees, and Deferred Payees (1980-2016)</t>
    </r>
    <r>
      <rPr>
        <b/>
        <sz val="16"/>
        <color indexed="9"/>
        <rFont val="Helvetica"/>
      </rPr>
      <t xml:space="preserve">
</t>
    </r>
    <r>
      <rPr>
        <b/>
        <sz val="14"/>
        <color rgb="FFFFFFFF"/>
        <rFont val="Helvetica"/>
      </rPr>
      <t>Single-Employer Program</t>
    </r>
  </si>
  <si>
    <t>Fiscal
Year</t>
  </si>
  <si>
    <t>Periodic Pension Payments</t>
  </si>
  <si>
    <t>Lump-Sum Payments</t>
  </si>
  <si>
    <t>All Payments</t>
  </si>
  <si>
    <r>
      <t xml:space="preserve">
Total
</t>
    </r>
    <r>
      <rPr>
        <b/>
        <i/>
        <sz val="8"/>
        <rFont val="Helvetica"/>
      </rPr>
      <t>(in millions)</t>
    </r>
  </si>
  <si>
    <r>
      <t xml:space="preserve">
Payees
in Year
</t>
    </r>
    <r>
      <rPr>
        <b/>
        <i/>
        <sz val="8"/>
        <rFont val="Helvetica"/>
      </rPr>
      <t>(in thousands)</t>
    </r>
  </si>
  <si>
    <t>Average
Monthly
Payment</t>
  </si>
  <si>
    <t>Median
Monthly
Payment</t>
  </si>
  <si>
    <r>
      <t xml:space="preserve">
Average
Payment
</t>
    </r>
    <r>
      <rPr>
        <b/>
        <i/>
        <sz val="8"/>
        <rFont val="Helvetica"/>
      </rPr>
      <t>(per payee)</t>
    </r>
  </si>
  <si>
    <r>
      <t xml:space="preserve">
Deferred
Payees
</t>
    </r>
    <r>
      <rPr>
        <b/>
        <i/>
        <sz val="8"/>
        <color theme="1"/>
        <rFont val="Helvetica"/>
      </rPr>
      <t>(in thousands)</t>
    </r>
  </si>
  <si>
    <t>During FY16 PBGC completed a payment system conversion. The figures presented are based on a reconciliation of the two systems.</t>
  </si>
  <si>
    <t>Lump-sum payments include cash-outs of pensions with de minimis present values and back payments to current pensioners.</t>
  </si>
  <si>
    <t>Since some payees received both pensions and lump-sum payments, total number of payees may be less than the sum of pensioners and lump-sum recipients.</t>
  </si>
  <si>
    <t>Excludes participants in plans that are in probable termination status as of end of fiscal year.</t>
  </si>
  <si>
    <r>
      <t xml:space="preserve">Table S-21 
</t>
    </r>
    <r>
      <rPr>
        <b/>
        <sz val="14"/>
        <color rgb="FFFFFFFF"/>
        <rFont val="Helvetica"/>
      </rPr>
      <t>PBGC Payees and Benefit Payments by Date of Plan Termination (Fiscal Year 2016) 
Single-Employer Program</t>
    </r>
  </si>
  <si>
    <t>Fiscal Year 
of Plan 
Termination</t>
  </si>
  <si>
    <t>2016 Payees</t>
  </si>
  <si>
    <r>
      <t xml:space="preserve">Benefit Payments in 2016
</t>
    </r>
    <r>
      <rPr>
        <b/>
        <i/>
        <sz val="8"/>
        <rFont val="Helvetica"/>
      </rPr>
      <t>(in millions)</t>
    </r>
  </si>
  <si>
    <t>Average 
Monthly 
Pension</t>
  </si>
  <si>
    <t>Median 
Monthly 
Pension</t>
  </si>
  <si>
    <r>
      <t xml:space="preserve">Deferred 
Payees
in 2016
</t>
    </r>
    <r>
      <rPr>
        <b/>
        <i/>
        <sz val="8"/>
        <rFont val="Helvetica"/>
      </rPr>
      <t>(in thousands)</t>
    </r>
  </si>
  <si>
    <t xml:space="preserve">
Prior to 1980 </t>
  </si>
  <si>
    <t xml:space="preserve">1980 to 1984 </t>
  </si>
  <si>
    <t xml:space="preserve">1985 to 1989 </t>
  </si>
  <si>
    <t xml:space="preserve">1990 to 1994 </t>
  </si>
  <si>
    <t xml:space="preserve">Subtotal </t>
  </si>
  <si>
    <t xml:space="preserve"> Recently Terminated Plans 
</t>
  </si>
  <si>
    <t xml:space="preserve">** </t>
  </si>
  <si>
    <t xml:space="preserve">Total 
</t>
  </si>
  <si>
    <t>This table is developed primarily using data from PBGC’s  Payment System (PPS).  Some recently terminated plans are still in the process of being added to PPS.  Because it’s possible that some of those plans may have terminated before the current fiscal year, all terminated plans that are not yet in PPS are shown as a separate line item.</t>
  </si>
  <si>
    <r>
      <t xml:space="preserve">Table S-22
</t>
    </r>
    <r>
      <rPr>
        <b/>
        <sz val="14"/>
        <color rgb="FFFFFFFF"/>
        <rFont val="Helvetica"/>
      </rPr>
      <t>PBGC Payees and Benefit Payments by Size of Trusteed Plan (Fiscal Year 2016)
Single-Employer Program</t>
    </r>
  </si>
  <si>
    <t>Number 
of Plan 
Participants</t>
  </si>
  <si>
    <t>Periodic Payees</t>
  </si>
  <si>
    <r>
      <t xml:space="preserve">Periodic Payments
</t>
    </r>
    <r>
      <rPr>
        <b/>
        <i/>
        <sz val="8"/>
        <rFont val="Helvetica"/>
      </rPr>
      <t>(in millions)</t>
    </r>
  </si>
  <si>
    <t>Average 
Monthly Pension Payment</t>
  </si>
  <si>
    <t>Median 
Monthly Pension Payment</t>
  </si>
  <si>
    <t xml:space="preserve">Fewer Than 100 </t>
  </si>
  <si>
    <t xml:space="preserve">100 - 499 </t>
  </si>
  <si>
    <t xml:space="preserve">500 - 999 </t>
  </si>
  <si>
    <t xml:space="preserve">1,000 - 4,999 </t>
  </si>
  <si>
    <t xml:space="preserve">5,000 - 9,999 </t>
  </si>
  <si>
    <t xml:space="preserve">10,000 - 24,999 </t>
  </si>
  <si>
    <t xml:space="preserve">25,000 or More </t>
  </si>
  <si>
    <t>This table is based primarily on data provided by the PBGC’s Payment System (PPS).</t>
  </si>
  <si>
    <t>Beginning with the 2016 data tables, plan size was determined as of the Date of Plan Trusteeship. Prior to the 2016 Tables, plan size had been based on current participant counts.</t>
  </si>
  <si>
    <r>
      <t xml:space="preserve">Table S-23
</t>
    </r>
    <r>
      <rPr>
        <b/>
        <sz val="14"/>
        <color rgb="FFFFFFFF"/>
        <rFont val="Helvetica"/>
      </rPr>
      <t>Total PBGC Payees and Average Benefit Payments by Age and Gender (Fiscal Year 2016)
Single-Employer Program</t>
    </r>
  </si>
  <si>
    <t>Age</t>
  </si>
  <si>
    <t>Total Payees</t>
  </si>
  <si>
    <t>Male</t>
  </si>
  <si>
    <t>Female</t>
  </si>
  <si>
    <t>Average Monthly Pension</t>
  </si>
  <si>
    <t xml:space="preserve">Younger Than 60 </t>
  </si>
  <si>
    <t xml:space="preserve">60 - 64 </t>
  </si>
  <si>
    <t xml:space="preserve">65 - 69 </t>
  </si>
  <si>
    <t xml:space="preserve">70 - 74 </t>
  </si>
  <si>
    <t xml:space="preserve">75 - 79 </t>
  </si>
  <si>
    <t xml:space="preserve">80 - 84 </t>
  </si>
  <si>
    <t xml:space="preserve">85 and Older </t>
  </si>
  <si>
    <t>Ages are calculated as of the last day of the fiscal year.</t>
  </si>
  <si>
    <t>Beginning in fiscal year 2014 the percentages displayed represent the proportion of each age group within each gender.</t>
  </si>
  <si>
    <t xml:space="preserve">The weights to calculate averages was updated for the 2016 data tables. </t>
  </si>
  <si>
    <r>
      <t xml:space="preserve">Table S-24
</t>
    </r>
    <r>
      <rPr>
        <b/>
        <sz val="14"/>
        <color rgb="FFFFFFFF"/>
        <rFont val="Helvetica"/>
      </rPr>
      <t xml:space="preserve">PBGC Retired Payees and Average Benefit Payments,
 by Age and Gender (Fiscal Year 2016)
Single-Employer Program </t>
    </r>
  </si>
  <si>
    <t>Total Retirees</t>
  </si>
  <si>
    <r>
      <t xml:space="preserve">Table S-25
</t>
    </r>
    <r>
      <rPr>
        <b/>
        <sz val="14"/>
        <color rgb="FFFFFFFF"/>
        <rFont val="Helvetica"/>
      </rPr>
      <t>PBGC Beneficiary Payees and Average Benefit Payments 
by Age and Gender (Fiscal Year 2016)
Single-Employer Program</t>
    </r>
  </si>
  <si>
    <t>Total Beneficiaries</t>
  </si>
  <si>
    <t xml:space="preserve">The weights to calculate averages were updated for the 2016 data tables. </t>
  </si>
  <si>
    <r>
      <t xml:space="preserve">Table S-26
</t>
    </r>
    <r>
      <rPr>
        <b/>
        <sz val="14"/>
        <color rgb="FFFFFFFF"/>
        <rFont val="Helvetica"/>
      </rPr>
      <t>Total PBGC Payees and Benefit Payments by Size of Monthly Payment (Fiscal Year 2016)
Single-Employer Program</t>
    </r>
  </si>
  <si>
    <t>Monthly Payment</t>
  </si>
  <si>
    <t>Periodic Payments</t>
  </si>
  <si>
    <t xml:space="preserve">Less Than $50 </t>
  </si>
  <si>
    <t xml:space="preserve">$50 - $99 </t>
  </si>
  <si>
    <t xml:space="preserve">$100 - $149 </t>
  </si>
  <si>
    <t xml:space="preserve">$150 - $199 </t>
  </si>
  <si>
    <t xml:space="preserve">$200 - $249 </t>
  </si>
  <si>
    <t xml:space="preserve">$250 - $299 </t>
  </si>
  <si>
    <t xml:space="preserve">$300 - $349 </t>
  </si>
  <si>
    <t xml:space="preserve">$350 - $399 </t>
  </si>
  <si>
    <t xml:space="preserve">$400 - $449 </t>
  </si>
  <si>
    <t xml:space="preserve">$450 - $499 </t>
  </si>
  <si>
    <t xml:space="preserve">$500 - $549 </t>
  </si>
  <si>
    <t xml:space="preserve">$550 - $599 </t>
  </si>
  <si>
    <t>$600 - $749</t>
  </si>
  <si>
    <t xml:space="preserve">$750 - $999 </t>
  </si>
  <si>
    <t xml:space="preserve">$1,000 - $1,499 </t>
  </si>
  <si>
    <t xml:space="preserve">$1,500 - $1,999 </t>
  </si>
  <si>
    <t xml:space="preserve">$2,000 - $2,499 </t>
  </si>
  <si>
    <t xml:space="preserve">$2,500 or More </t>
  </si>
  <si>
    <r>
      <t xml:space="preserve">Table S-27
</t>
    </r>
    <r>
      <rPr>
        <b/>
        <sz val="14"/>
        <color rgb="FFFFFFFF"/>
        <rFont val="Helvetica"/>
      </rPr>
      <t>PBGC Retired Payees and Benefit Payments by Size of Monthly Payment (Fiscal Year 2016)
Single-Employer Program</t>
    </r>
  </si>
  <si>
    <t>Periodic Retirees</t>
  </si>
  <si>
    <t>Retiree Periodic Payments</t>
  </si>
  <si>
    <t xml:space="preserve">$600 - $749 </t>
  </si>
  <si>
    <r>
      <t xml:space="preserve">Table S-28
</t>
    </r>
    <r>
      <rPr>
        <b/>
        <sz val="14"/>
        <color rgb="FFFFFFFF"/>
        <rFont val="Helvetica"/>
      </rPr>
      <t>PBGC Beneficiary Payees and Benefit Payments by Size of Monthly Payment (Fiscal Year 2016)
Single-Employer Program</t>
    </r>
  </si>
  <si>
    <t>Periodic Beneficiaries</t>
  </si>
  <si>
    <t>Beneficiary Periodic Payments</t>
  </si>
  <si>
    <r>
      <t xml:space="preserve">Table S-29
</t>
    </r>
    <r>
      <rPr>
        <b/>
        <sz val="14"/>
        <color rgb="FFFFFFFF"/>
        <rFont val="Helvetica"/>
      </rPr>
      <t>PBGC Payees and Benefit Payments by Industry (Fiscal Year 2016)
 Single-Employer Program</t>
    </r>
  </si>
  <si>
    <t>Mean Monthly Pension</t>
  </si>
  <si>
    <t>Median Monthly Pension</t>
  </si>
  <si>
    <t xml:space="preserve">Industry classifications are based on principal business activity code used in the North American Industry Classification System. </t>
  </si>
  <si>
    <t>*Less than 0.05 of one percent.</t>
  </si>
  <si>
    <r>
      <t>PBGC DATA BOOK AT A GLANCE</t>
    </r>
    <r>
      <rPr>
        <b/>
        <sz val="16"/>
        <color theme="4" tint="-0.249977111117893"/>
        <rFont val="Helvetica"/>
      </rPr>
      <t>:</t>
    </r>
  </si>
  <si>
    <r>
      <t xml:space="preserve">
</t>
    </r>
    <r>
      <rPr>
        <b/>
        <sz val="12"/>
        <color theme="1"/>
        <rFont val="HElvetica"/>
      </rPr>
      <t>Single-Employer
Program</t>
    </r>
    <r>
      <rPr>
        <b/>
        <sz val="11"/>
        <color theme="1"/>
        <rFont val="Helvetica"/>
      </rPr>
      <t xml:space="preserve">
</t>
    </r>
    <r>
      <rPr>
        <b/>
        <i/>
        <sz val="8"/>
        <color theme="1"/>
        <rFont val="Helvetica"/>
      </rPr>
      <t>(Dollars in millions)</t>
    </r>
    <r>
      <rPr>
        <b/>
        <sz val="11"/>
        <color theme="1"/>
        <rFont val="Helvetica"/>
      </rPr>
      <t xml:space="preserve">
</t>
    </r>
  </si>
  <si>
    <r>
      <t xml:space="preserve">
</t>
    </r>
    <r>
      <rPr>
        <b/>
        <sz val="12"/>
        <color theme="1"/>
        <rFont val="HElvetica"/>
      </rPr>
      <t>Multiemployer
Program</t>
    </r>
    <r>
      <rPr>
        <b/>
        <sz val="11"/>
        <color theme="1"/>
        <rFont val="Helvetica"/>
      </rPr>
      <t xml:space="preserve">
</t>
    </r>
    <r>
      <rPr>
        <b/>
        <i/>
        <sz val="8"/>
        <color theme="1"/>
        <rFont val="Helvetica"/>
      </rPr>
      <t>(Dollars in millions)</t>
    </r>
    <r>
      <rPr>
        <b/>
        <sz val="11"/>
        <color theme="1"/>
        <rFont val="Helvetica"/>
      </rPr>
      <t xml:space="preserve">
</t>
    </r>
  </si>
  <si>
    <r>
      <t xml:space="preserve">
</t>
    </r>
    <r>
      <rPr>
        <b/>
        <sz val="12"/>
        <color theme="1"/>
        <rFont val="HElvetica"/>
      </rPr>
      <t>Combined
Programs</t>
    </r>
    <r>
      <rPr>
        <b/>
        <sz val="11"/>
        <color theme="1"/>
        <rFont val="Helvetica"/>
      </rPr>
      <t xml:space="preserve">
</t>
    </r>
    <r>
      <rPr>
        <b/>
        <i/>
        <sz val="8"/>
        <color theme="1"/>
        <rFont val="Helvetica"/>
      </rPr>
      <t>(Dollars in millions)</t>
    </r>
    <r>
      <rPr>
        <b/>
        <sz val="11"/>
        <color theme="1"/>
        <rFont val="Helvetica"/>
      </rPr>
      <t xml:space="preserve">
</t>
    </r>
  </si>
  <si>
    <t xml:space="preserve">28.6 million </t>
  </si>
  <si>
    <t xml:space="preserve">10.5 million </t>
  </si>
  <si>
    <t xml:space="preserve">39.1 million </t>
  </si>
  <si>
    <t xml:space="preserve">N/A </t>
  </si>
  <si>
    <t xml:space="preserve">**** </t>
  </si>
  <si>
    <t>Sources: PBGC Pension Insurance Data Book Tables S-1, S-2, S-3, S-20, S-30, S-31, M-1, M-2, M-3, M-4, M-5 and M-6.</t>
  </si>
  <si>
    <t>*Beginning in FY 2009, PBGC started to report premium income net of bad debt expense for premium, interest, and penalties.</t>
  </si>
  <si>
    <t>**In FY 2014 this item was renamed to more accurately reflect the figure presented. It was previously referred to as "New Plans Trusteed or Pending Trusteeship".</t>
  </si>
  <si>
    <t>***The number of payees includes those receiving a periodic pension benefit payment and those who received a lump-sum benefit payment from PBGC 
during FY 2015.</t>
  </si>
  <si>
    <t>****Less than $500,000.</t>
  </si>
  <si>
    <t>*****For purposes of this chart, claims are defined to include the excess of liabilities over assets without regard to recoveries from plan sponsors.</t>
  </si>
  <si>
    <t>Due to rounding of individual items, numbers may not add up exactly across columns.</t>
  </si>
  <si>
    <r>
      <t xml:space="preserve">Table S-52
</t>
    </r>
    <r>
      <rPr>
        <b/>
        <sz val="14"/>
        <color rgb="FFFFFFFF"/>
        <rFont val="Helvetica"/>
      </rPr>
      <t>PBGC Pension Data by Region and State*
Single-Employer Program</t>
    </r>
  </si>
  <si>
    <t>Claims
1975-2016</t>
  </si>
  <si>
    <t>Coverage 
2016</t>
  </si>
  <si>
    <t>Benefits Paid 
2016</t>
  </si>
  <si>
    <t xml:space="preserve">
Plans</t>
  </si>
  <si>
    <t xml:space="preserve">
Claims</t>
  </si>
  <si>
    <t xml:space="preserve">
Participants</t>
  </si>
  <si>
    <t xml:space="preserve">
Payees</t>
  </si>
  <si>
    <t xml:space="preserve">
Payments</t>
  </si>
  <si>
    <t>Sources:  PBGC Fiscal Year Closing File, 2012 update of the Retirement Expectations and Pension Plan Coverage Topic Module (Wave 11) of the 2008 Survey of Income and Program Participation (SIPP) , PBGC Case Management System, PBGC Premium Filings, PBGC Participant System (PRISM), and fiscal year calculations.</t>
  </si>
  <si>
    <t>Benefit data presented in this table are based primarily on data provided by the PBGC’s Payment System (PPS).</t>
  </si>
  <si>
    <t xml:space="preserve">*Claims and plan coverage data by state of plan administration; benefits and participant coverage data by state of payee residence.  </t>
  </si>
  <si>
    <r>
      <t xml:space="preserve">Table S-52 (Continued)
</t>
    </r>
    <r>
      <rPr>
        <b/>
        <sz val="14"/>
        <color rgb="FFFFFFFF"/>
        <rFont val="Helvetica"/>
      </rPr>
      <t>PBGC Pension Data by Region and State*
Single-Employer Program</t>
    </r>
  </si>
  <si>
    <t>Table M-3
PBGC Payees and Benefit Payments (Pre-MPPAA Plans, 1980-2016) 
Multiemployer Program</t>
  </si>
  <si>
    <t>Periodic Payees 
in Year*</t>
  </si>
  <si>
    <r>
      <t xml:space="preserve">
Total
</t>
    </r>
    <r>
      <rPr>
        <b/>
        <i/>
        <sz val="8"/>
        <rFont val="Helvetica"/>
      </rPr>
      <t>(in millions)</t>
    </r>
  </si>
  <si>
    <t>Average 
Monthly Payment</t>
  </si>
  <si>
    <t>Median 
Monthly Payment</t>
  </si>
  <si>
    <t>*These payees were in the 10 multiemployer plans PBGC trusteed prior to October 1980. The Multiemployer Pension Plan Amendments Act of 1980 (MPPAA) changed PBGC's responsibility from trusteeship of troubled plans to providing financial assistance (loans) to insolvent multiemployer plans.</t>
  </si>
  <si>
    <t>**Less than $500,000.</t>
  </si>
  <si>
    <t>Table M-4
PBGC Financial Assistance to Insolvent Plans (Post-MPPAA Plans, 1981-2016)
Multiemployer Program</t>
  </si>
  <si>
    <r>
      <t>Plans 
Receiving Financial Assistance</t>
    </r>
    <r>
      <rPr>
        <b/>
        <vertAlign val="superscript"/>
        <sz val="11"/>
        <rFont val="Helvetica"/>
      </rPr>
      <t>(1)</t>
    </r>
  </si>
  <si>
    <r>
      <t xml:space="preserve">Total 
Amount of Financial Assistance
</t>
    </r>
    <r>
      <rPr>
        <b/>
        <i/>
        <sz val="8"/>
        <rFont val="Helvetica"/>
      </rPr>
      <t>(in thousands)</t>
    </r>
  </si>
  <si>
    <r>
      <t>Plans Receiving 
a Lump-Sum Payment</t>
    </r>
    <r>
      <rPr>
        <b/>
        <vertAlign val="superscript"/>
        <sz val="11"/>
        <rFont val="Helvetica"/>
      </rPr>
      <t>(2)</t>
    </r>
  </si>
  <si>
    <r>
      <t xml:space="preserve">
Amount of 
Lump-Sum Payment
</t>
    </r>
    <r>
      <rPr>
        <b/>
        <i/>
        <sz val="8"/>
        <rFont val="Helvetica"/>
      </rPr>
      <t>(in thousands)</t>
    </r>
  </si>
  <si>
    <r>
      <t xml:space="preserve"> Plans Receiving Periodic Payments</t>
    </r>
    <r>
      <rPr>
        <b/>
        <vertAlign val="superscript"/>
        <sz val="11"/>
        <rFont val="Helvetica"/>
      </rPr>
      <t>(1)</t>
    </r>
  </si>
  <si>
    <r>
      <t xml:space="preserve">
Amount of Periodic Payments
</t>
    </r>
    <r>
      <rPr>
        <b/>
        <i/>
        <sz val="8"/>
        <rFont val="Helvetica"/>
      </rPr>
      <t>(in thousands)</t>
    </r>
  </si>
  <si>
    <r>
      <t xml:space="preserve">Repayments 
of 
Past Financial 
Assistance
</t>
    </r>
    <r>
      <rPr>
        <b/>
        <sz val="8"/>
        <rFont val="Helvetica"/>
      </rPr>
      <t>(in thousands)</t>
    </r>
  </si>
  <si>
    <t xml:space="preserve">--- </t>
  </si>
  <si>
    <t xml:space="preserve"> --- </t>
  </si>
  <si>
    <r>
      <t>1</t>
    </r>
    <r>
      <rPr>
        <b/>
        <vertAlign val="superscript"/>
        <sz val="10"/>
        <rFont val="Helvetica"/>
      </rPr>
      <t>(3)</t>
    </r>
    <r>
      <rPr>
        <b/>
        <sz val="10"/>
        <rFont val="Helvetica"/>
      </rPr>
      <t xml:space="preserve"> </t>
    </r>
  </si>
  <si>
    <r>
      <t>3</t>
    </r>
    <r>
      <rPr>
        <b/>
        <vertAlign val="superscript"/>
        <sz val="10"/>
        <rFont val="Helvetica"/>
      </rPr>
      <t>(3)</t>
    </r>
    <r>
      <rPr>
        <b/>
        <sz val="10"/>
        <rFont val="Helvetica"/>
      </rPr>
      <t xml:space="preserve"> </t>
    </r>
  </si>
  <si>
    <r>
      <t>5</t>
    </r>
    <r>
      <rPr>
        <b/>
        <vertAlign val="superscript"/>
        <sz val="10"/>
        <rFont val="Helvetica"/>
      </rPr>
      <t>(4)</t>
    </r>
    <r>
      <rPr>
        <b/>
        <sz val="10"/>
        <rFont val="Helvetica"/>
      </rPr>
      <t xml:space="preserve"> </t>
    </r>
  </si>
  <si>
    <r>
      <t>43</t>
    </r>
    <r>
      <rPr>
        <b/>
        <vertAlign val="superscript"/>
        <sz val="10"/>
        <rFont val="Helvetica"/>
      </rPr>
      <t>(5)</t>
    </r>
    <r>
      <rPr>
        <b/>
        <sz val="10"/>
        <rFont val="Helvetica"/>
      </rPr>
      <t xml:space="preserve"> </t>
    </r>
  </si>
  <si>
    <r>
      <t>4</t>
    </r>
    <r>
      <rPr>
        <b/>
        <vertAlign val="superscript"/>
        <sz val="10"/>
        <rFont val="Helvetica"/>
      </rPr>
      <t>(3)</t>
    </r>
    <r>
      <rPr>
        <b/>
        <sz val="10"/>
        <rFont val="Helvetica"/>
      </rPr>
      <t xml:space="preserve"> </t>
    </r>
  </si>
  <si>
    <r>
      <t>7</t>
    </r>
    <r>
      <rPr>
        <b/>
        <vertAlign val="superscript"/>
        <sz val="10"/>
        <rFont val="Helvetica"/>
      </rPr>
      <t>(6)</t>
    </r>
    <r>
      <rPr>
        <b/>
        <sz val="10"/>
        <rFont val="Helvetica"/>
      </rPr>
      <t xml:space="preserve"> </t>
    </r>
  </si>
  <si>
    <r>
      <t>$3,340.5</t>
    </r>
    <r>
      <rPr>
        <b/>
        <vertAlign val="superscript"/>
        <sz val="10"/>
        <rFont val="Helvetica"/>
      </rPr>
      <t>(8)</t>
    </r>
    <r>
      <rPr>
        <b/>
        <sz val="10"/>
        <rFont val="Helvetica"/>
      </rPr>
      <t xml:space="preserve"> </t>
    </r>
  </si>
  <si>
    <r>
      <t xml:space="preserve">Sources: PBGC Annual Reports and internal calculations.
</t>
    </r>
    <r>
      <rPr>
        <b/>
        <i/>
        <sz val="8"/>
        <color theme="1"/>
        <rFont val="Helvetica"/>
      </rPr>
      <t>(1) A number of plans received financial assistance in more than one year.
(2) Lump-sum payments were made to these insolvent multiemployer plans to facilitate mergers and closeouts.
(3) These plans received periodic payments before receiving lump-sum payments.(4) Three of these five plans received periodic payments before receiving lump-sum payments.
(5) Two of these plans received small lump-sum payments to finalize closeouts initiated in 2008.  These two plans are not included with plans receiving a lump-sum payment for 2009.
(6) Six of these seven plans received periodic payments before receiving lump-sum payments.
(7) Total for plan columns represents the total number of multiemployer plans that ever received the stated type of financial assistance from PBGC's Multiemployer Insurance Program.
(8)  Only one plan has repaid any of its past financial assistance.  That plan repaid only the principal amount of the loans it received.</t>
    </r>
    <r>
      <rPr>
        <b/>
        <sz val="8"/>
        <color theme="1"/>
        <rFont val="Helvetica"/>
      </rPr>
      <t xml:space="preserve">
During FY16 PBGC completed a payment system conversion. The figures presented are based on a reconciliation of the two systems.</t>
    </r>
  </si>
  <si>
    <t>PBGC Pension Data at a Glance</t>
  </si>
  <si>
    <t>Guarantee Payments Tables</t>
  </si>
  <si>
    <t xml:space="preserve"> Fiscal Year </t>
  </si>
  <si>
    <r>
      <t xml:space="preserve"> Assets
</t>
    </r>
    <r>
      <rPr>
        <b/>
        <i/>
        <sz val="10"/>
        <rFont val="Helvetica"/>
      </rPr>
      <t>(in millions)</t>
    </r>
  </si>
  <si>
    <r>
      <t xml:space="preserve"> Liabilities
</t>
    </r>
    <r>
      <rPr>
        <b/>
        <i/>
        <sz val="10"/>
        <rFont val="Helvetica"/>
      </rPr>
      <t>(in millions)</t>
    </r>
  </si>
  <si>
    <r>
      <t xml:space="preserve"> Net Position
</t>
    </r>
    <r>
      <rPr>
        <b/>
        <i/>
        <sz val="10"/>
        <rFont val="Helvetica"/>
      </rPr>
      <t>(in millions)</t>
    </r>
  </si>
  <si>
    <t xml:space="preserve">Table S-1 
Net Financial Position (1980-2017)
Single-Employer Program </t>
  </si>
  <si>
    <t xml:space="preserve"> Total </t>
  </si>
  <si>
    <t xml:space="preserve">1975 - 1979 </t>
  </si>
  <si>
    <t xml:space="preserve">1980 - 1984 </t>
  </si>
  <si>
    <t xml:space="preserve">1985 - 1989 </t>
  </si>
  <si>
    <t xml:space="preserve">1990 - 1994 </t>
  </si>
  <si>
    <t xml:space="preserve">1995 - 1999 </t>
  </si>
  <si>
    <t xml:space="preserve">   --- </t>
  </si>
  <si>
    <t xml:space="preserve">United Airlines </t>
  </si>
  <si>
    <t xml:space="preserve">Delphi </t>
  </si>
  <si>
    <t xml:space="preserve">Bethlehem Steel </t>
  </si>
  <si>
    <t xml:space="preserve">LTV Steel* </t>
  </si>
  <si>
    <t xml:space="preserve">Delta Air Lines </t>
  </si>
  <si>
    <t xml:space="preserve">National Steel </t>
  </si>
  <si>
    <t xml:space="preserve">Pan American Air </t>
  </si>
  <si>
    <t xml:space="preserve">Trans World Airlines </t>
  </si>
  <si>
    <t xml:space="preserve">Weirton Steel </t>
  </si>
  <si>
    <t xml:space="preserve">Top 10 Total </t>
  </si>
  <si>
    <t xml:space="preserve">All Other Total </t>
  </si>
  <si>
    <t xml:space="preserve">2003, 2005 </t>
  </si>
  <si>
    <t xml:space="preserve">2002, 2003, 2004 </t>
  </si>
  <si>
    <t xml:space="preserve">1991, 1992 </t>
  </si>
  <si>
    <t xml:space="preserve">Total Plans </t>
  </si>
  <si>
    <t xml:space="preserve">Percent of Total </t>
  </si>
  <si>
    <t xml:space="preserve">2000 - 2004 </t>
  </si>
  <si>
    <t xml:space="preserve">2005 - 2009 </t>
  </si>
  <si>
    <t xml:space="preserve">$1 - $9 Million </t>
  </si>
  <si>
    <t xml:space="preserve">Fiscal Year </t>
  </si>
  <si>
    <t xml:space="preserve">Less Than 
$1 Million </t>
  </si>
  <si>
    <t xml:space="preserve">$10 - $99 Million </t>
  </si>
  <si>
    <t xml:space="preserve">$100 - $999 Million </t>
  </si>
  <si>
    <t xml:space="preserve">$1 Billion or More </t>
  </si>
  <si>
    <t xml:space="preserve">Total Claims </t>
  </si>
  <si>
    <t xml:space="preserve">Percent of 
Total </t>
  </si>
  <si>
    <t xml:space="preserve">Percent of 
Total  </t>
  </si>
  <si>
    <t xml:space="preserve">Percent 
of Total </t>
  </si>
  <si>
    <t xml:space="preserve">Less Than 25% </t>
  </si>
  <si>
    <t xml:space="preserve">25% - 49% </t>
  </si>
  <si>
    <t xml:space="preserve">50% - 74% </t>
  </si>
  <si>
    <t xml:space="preserve">75% or More </t>
  </si>
  <si>
    <t xml:space="preserve">100-999 </t>
  </si>
  <si>
    <t xml:space="preserve">1,000-4,999 </t>
  </si>
  <si>
    <t xml:space="preserve">5,000-9,999 </t>
  </si>
  <si>
    <t xml:space="preserve">10,000 or More </t>
  </si>
  <si>
    <t xml:space="preserve">Average 
Claim Per 
Participant 
(2016 Dollars) </t>
  </si>
  <si>
    <t xml:space="preserve">Number of Plan 
Participants </t>
  </si>
  <si>
    <t xml:space="preserve">Vested 
Participants </t>
  </si>
  <si>
    <t xml:space="preserve">Claims </t>
  </si>
  <si>
    <t xml:space="preserve">Average 
Claim Per 
Participant </t>
  </si>
  <si>
    <t xml:space="preserve">Claims* 
(2016 Dollars) </t>
  </si>
  <si>
    <t xml:space="preserve">Number of Plan Participants </t>
  </si>
  <si>
    <t xml:space="preserve">Fewer 
Than 25 </t>
  </si>
  <si>
    <t xml:space="preserve">25-99 </t>
  </si>
  <si>
    <t xml:space="preserve">Table S-13 
PBGC Trusteed Plans (1975-2016) 
by Fiscal Year and Plan Size 
Single-Employer Program </t>
  </si>
  <si>
    <t xml:space="preserve">1975-1979 </t>
  </si>
  <si>
    <t xml:space="preserve">1980-1984 </t>
  </si>
  <si>
    <t xml:space="preserve">1985-1989 </t>
  </si>
  <si>
    <t xml:space="preserve">1990-1994 </t>
  </si>
  <si>
    <t xml:space="preserve">1995-1999 </t>
  </si>
  <si>
    <t xml:space="preserve">2000-2004 </t>
  </si>
  <si>
    <t xml:space="preserve">2005-2009 </t>
  </si>
  <si>
    <t xml:space="preserve">Fewer Than 25   </t>
  </si>
  <si>
    <t xml:space="preserve">25-99   </t>
  </si>
  <si>
    <t xml:space="preserve">$1 Billion 
or More </t>
  </si>
  <si>
    <t xml:space="preserve">Fewer Than 25 </t>
  </si>
  <si>
    <t>On or after
December 22, 2000**</t>
  </si>
  <si>
    <t>Table S-51 (2/2) 
Pension Funding Data for PBGC-Insured Plans by Region and State (2015) 
Single-Employer Program</t>
  </si>
  <si>
    <t>Table S-50 
Funding of PBGC-Insured Plans by Industry (2015) 
Single-Employer Program</t>
  </si>
  <si>
    <t>Table S-42 
PBGC-Insured Plans and Participants by Variable Rate Premium Paid (2015) 
Single-Employer Program</t>
  </si>
  <si>
    <t xml:space="preserve">Variable-Rate Premium (VRP), Expressed on a Participant Basis </t>
  </si>
  <si>
    <t>Table S-41 
PBGC Premium Revenue by Size of Plan and Type of Premium (2015) 
Single-Employer Program (in millions)</t>
  </si>
  <si>
    <t>Rate per $1,000 
of Unfunded 
Vested Liabilities</t>
  </si>
  <si>
    <t>Rate per Participant
 (applicable for three
 years)</t>
  </si>
  <si>
    <t>Table S-38 
PBGC-Insured Plans, Participants and Premiums by Industry (2015) 
Single-Employer Program</t>
  </si>
  <si>
    <t>Beginning
 of Year</t>
  </si>
  <si>
    <t>Insured Plans with Fewer Than 
1,000 Participants</t>
  </si>
  <si>
    <t>Total 
Plans</t>
  </si>
  <si>
    <t xml:space="preserve">Total Insured Plans
 </t>
  </si>
  <si>
    <t xml:space="preserve">Insured Plans with 10,000 or more Participants
 </t>
  </si>
  <si>
    <t xml:space="preserve">Insured Plans with 5,000-9,999  Participants
 </t>
  </si>
  <si>
    <t xml:space="preserve">Insured Plans with 1,000-4,999 Participants
 </t>
  </si>
  <si>
    <t xml:space="preserve">Insured Plans with 250-999 Participants 
 </t>
  </si>
  <si>
    <t xml:space="preserve">Insured Plans with 100-249 Participants
 </t>
  </si>
  <si>
    <t xml:space="preserve">Insured Plans with 25-99 Participants
 </t>
  </si>
  <si>
    <t xml:space="preserve">Insured Plans with Fewer Than 25 Participants
 </t>
  </si>
  <si>
    <t>Number of 
Plan 
Participants</t>
  </si>
  <si>
    <r>
      <t>Net Financial Position</t>
    </r>
    <r>
      <rPr>
        <b/>
        <sz val="11"/>
        <color rgb="FFFFFFCC"/>
        <rFont val="Helvetica"/>
      </rPr>
      <t>:</t>
    </r>
    <r>
      <rPr>
        <b/>
        <sz val="11"/>
        <color theme="1"/>
        <rFont val="Helvetica"/>
      </rPr>
      <t xml:space="preserve"> </t>
    </r>
  </si>
  <si>
    <t xml:space="preserve">Fiscal Year 2016: </t>
  </si>
  <si>
    <r>
      <t>Total Assets</t>
    </r>
    <r>
      <rPr>
        <b/>
        <sz val="11"/>
        <color rgb="FFFFFFCC"/>
        <rFont val="Helvetica"/>
      </rPr>
      <t xml:space="preserve">: </t>
    </r>
  </si>
  <si>
    <r>
      <t>Total Liabilities</t>
    </r>
    <r>
      <rPr>
        <b/>
        <sz val="11"/>
        <color rgb="FFFFFFCC"/>
        <rFont val="Helvetica"/>
      </rPr>
      <t>:</t>
    </r>
  </si>
  <si>
    <r>
      <t>Premium Revenue*</t>
    </r>
    <r>
      <rPr>
        <b/>
        <sz val="11"/>
        <color rgb="FFFFFFCC"/>
        <rFont val="Helvetica"/>
      </rPr>
      <t xml:space="preserve">: </t>
    </r>
  </si>
  <si>
    <r>
      <t>Number of Insured Plans</t>
    </r>
    <r>
      <rPr>
        <b/>
        <sz val="11"/>
        <color rgb="FFFFFFCC"/>
        <rFont val="Helvetica"/>
      </rPr>
      <t xml:space="preserve">: </t>
    </r>
  </si>
  <si>
    <r>
      <t>Number of Insured Participants</t>
    </r>
    <r>
      <rPr>
        <b/>
        <sz val="11"/>
        <color rgb="FFFFFFCC"/>
        <rFont val="Helvetica"/>
      </rPr>
      <t xml:space="preserve">: </t>
    </r>
  </si>
  <si>
    <r>
      <t>Change in number of plans Trusteed or Pending Trusteeship**</t>
    </r>
    <r>
      <rPr>
        <b/>
        <sz val="11"/>
        <color rgb="FFFFFFCC"/>
        <rFont val="Helvetica"/>
      </rPr>
      <t xml:space="preserve">: </t>
    </r>
  </si>
  <si>
    <r>
      <t>Change in Claims*****</t>
    </r>
    <r>
      <rPr>
        <b/>
        <sz val="11"/>
        <color rgb="FFFFFFCC"/>
        <rFont val="Helvetica"/>
      </rPr>
      <t xml:space="preserve">: </t>
    </r>
  </si>
  <si>
    <t xml:space="preserve">Total Number of Payees </t>
  </si>
  <si>
    <r>
      <t>Paid Directly***</t>
    </r>
    <r>
      <rPr>
        <b/>
        <sz val="11"/>
        <color rgb="FFFFFFCC"/>
        <rFont val="Helvetica"/>
      </rPr>
      <t xml:space="preserve">: </t>
    </r>
  </si>
  <si>
    <r>
      <t>Paid Indirectly Through Financial Assistance</t>
    </r>
    <r>
      <rPr>
        <b/>
        <sz val="11"/>
        <color rgb="FFFFFFCC"/>
        <rFont val="Helvetica"/>
      </rPr>
      <t xml:space="preserve">: </t>
    </r>
  </si>
  <si>
    <r>
      <t>Total Benefit Payments</t>
    </r>
    <r>
      <rPr>
        <b/>
        <sz val="11"/>
        <color rgb="FFFFFFCC"/>
        <rFont val="Helvetica"/>
      </rPr>
      <t xml:space="preserve">: </t>
    </r>
  </si>
  <si>
    <r>
      <t>Paid Directly to Payees</t>
    </r>
    <r>
      <rPr>
        <b/>
        <sz val="11"/>
        <color rgb="FFFFFFCC"/>
        <rFont val="Helvetica"/>
      </rPr>
      <t>:</t>
    </r>
  </si>
  <si>
    <r>
      <t>Financial Assistance Granted</t>
    </r>
    <r>
      <rPr>
        <b/>
        <sz val="11"/>
        <color rgb="FFFFFFCC"/>
        <rFont val="Helvetica"/>
      </rPr>
      <t xml:space="preserve">: </t>
    </r>
  </si>
  <si>
    <r>
      <t>Number of Plans Receiving Financial Assistance</t>
    </r>
    <r>
      <rPr>
        <b/>
        <sz val="11"/>
        <color rgb="FFFFFFCC"/>
        <rFont val="Helvetica"/>
      </rPr>
      <t xml:space="preserve">: </t>
    </r>
  </si>
  <si>
    <r>
      <t>Fiscal Years 1975-2016</t>
    </r>
    <r>
      <rPr>
        <b/>
        <sz val="14"/>
        <color rgb="FFFFFFCC"/>
        <rFont val="Helvetica"/>
      </rPr>
      <t xml:space="preserve">: </t>
    </r>
  </si>
  <si>
    <r>
      <t>Plans Trusteed or Pending Trusteeship</t>
    </r>
    <r>
      <rPr>
        <b/>
        <sz val="11"/>
        <color rgb="FFFFFFCC"/>
        <rFont val="Helvetica"/>
      </rPr>
      <t>:</t>
    </r>
  </si>
  <si>
    <r>
      <t>Amount of Claims*****</t>
    </r>
    <r>
      <rPr>
        <b/>
        <sz val="11"/>
        <color rgb="FFFFFFCC"/>
        <rFont val="Helvetica"/>
      </rPr>
      <t xml:space="preserve">: </t>
    </r>
  </si>
  <si>
    <r>
      <t>Total Amount of Financial Assistance Granted</t>
    </r>
    <r>
      <rPr>
        <b/>
        <sz val="11"/>
        <color rgb="FFFFFFCC"/>
        <rFont val="Helvetica"/>
      </rPr>
      <t xml:space="preserve">: </t>
    </r>
  </si>
  <si>
    <t xml:space="preserve">25%-49% </t>
  </si>
  <si>
    <t xml:space="preserve">50%-74% </t>
  </si>
  <si>
    <t xml:space="preserve">$1-$9 Million </t>
  </si>
  <si>
    <t xml:space="preserve">$10-$99 Million </t>
  </si>
  <si>
    <t xml:space="preserve">$100-$999 Million </t>
  </si>
  <si>
    <t xml:space="preserve">Totals Plans </t>
  </si>
  <si>
    <t xml:space="preserve">10,000 or more </t>
  </si>
  <si>
    <t xml:space="preserve">AGRICULTURE, MINING, AND CONSTRUCTION </t>
  </si>
  <si>
    <t xml:space="preserve">MANUFACTURING </t>
  </si>
  <si>
    <t xml:space="preserve">Chemical and Allied Products </t>
  </si>
  <si>
    <t xml:space="preserve">Computer and Electronic Products </t>
  </si>
  <si>
    <t xml:space="preserve">Electrical Equipment </t>
  </si>
  <si>
    <t xml:space="preserve">Fabricated Metal Products </t>
  </si>
  <si>
    <t xml:space="preserve">Food and Tobacco Products </t>
  </si>
  <si>
    <t xml:space="preserve">Machinery Manufacturing </t>
  </si>
  <si>
    <t xml:space="preserve">Motor Vehicle Equipment </t>
  </si>
  <si>
    <t xml:space="preserve">Paper Manufacturing </t>
  </si>
  <si>
    <t xml:space="preserve">Petroleum and Coal Products </t>
  </si>
  <si>
    <t xml:space="preserve">Primary Metals </t>
  </si>
  <si>
    <t xml:space="preserve">Other Manufacturing </t>
  </si>
  <si>
    <t xml:space="preserve">TRANSPORTATION AND PUBLIC UTILITIES </t>
  </si>
  <si>
    <t xml:space="preserve">Air Transportation </t>
  </si>
  <si>
    <t xml:space="preserve">Other Transportation </t>
  </si>
  <si>
    <t xml:space="preserve">Public Utilities </t>
  </si>
  <si>
    <t xml:space="preserve">INFORMATION </t>
  </si>
  <si>
    <t xml:space="preserve">WHOLESALE TRADE </t>
  </si>
  <si>
    <t xml:space="preserve">RETAIL TRADE </t>
  </si>
  <si>
    <t xml:space="preserve">FINANCE, INSURANCE, AND REAL ESTATE </t>
  </si>
  <si>
    <t xml:space="preserve">SERVICES </t>
  </si>
  <si>
    <t xml:space="preserve">Health Care </t>
  </si>
  <si>
    <t xml:space="preserve">Other Services </t>
  </si>
  <si>
    <t xml:space="preserve">NON-PROFIT ORGANIZATIONS </t>
  </si>
  <si>
    <t xml:space="preserve">TOTAL </t>
  </si>
  <si>
    <t xml:space="preserve">Apparel and Textile Mill Products </t>
  </si>
  <si>
    <t xml:space="preserve">Machinery and Computer Equipment </t>
  </si>
  <si>
    <t xml:space="preserve">Rubber and Miscellaneous Plastics </t>
  </si>
  <si>
    <t xml:space="preserve">Other Transportation  </t>
  </si>
  <si>
    <t xml:space="preserve">Food, Beverage and Tobacco Products </t>
  </si>
  <si>
    <t xml:space="preserve">September 2, 1974 - December 31, 1977 </t>
  </si>
  <si>
    <t xml:space="preserve">1978 - 1985 </t>
  </si>
  <si>
    <t xml:space="preserve">1986 - 1987 </t>
  </si>
  <si>
    <t xml:space="preserve">1988 - 1990 </t>
  </si>
  <si>
    <t xml:space="preserve">1991 - 1993 </t>
  </si>
  <si>
    <t xml:space="preserve">1994 - 1996 </t>
  </si>
  <si>
    <t xml:space="preserve">1997 - 2005 </t>
  </si>
  <si>
    <t xml:space="preserve">2010 - 2012 </t>
  </si>
  <si>
    <t xml:space="preserve">          $53*** </t>
  </si>
  <si>
    <t xml:space="preserve">No cap </t>
  </si>
  <si>
    <t xml:space="preserve">-- </t>
  </si>
  <si>
    <t xml:space="preserve">1,000 - 2,499 </t>
  </si>
  <si>
    <t xml:space="preserve">2,500 - 4,999 </t>
  </si>
  <si>
    <t xml:space="preserve">Total  </t>
  </si>
  <si>
    <t xml:space="preserve">No Variable-Rate Premium Paid </t>
  </si>
  <si>
    <t xml:space="preserve">Total Variable-Rate Premium Payers </t>
  </si>
  <si>
    <t xml:space="preserve">$0.01 - $9.99 </t>
  </si>
  <si>
    <t xml:space="preserve">$10.00 - $19.99 </t>
  </si>
  <si>
    <t xml:space="preserve">$20.00 - $29.99 </t>
  </si>
  <si>
    <t xml:space="preserve">$30.00 - $39.99 </t>
  </si>
  <si>
    <t xml:space="preserve">$40.00 - $49.99 </t>
  </si>
  <si>
    <t xml:space="preserve">$50.00 - $59.99 </t>
  </si>
  <si>
    <t xml:space="preserve">$60.00 - $69.99 </t>
  </si>
  <si>
    <t xml:space="preserve">$70.00 - $79.99 </t>
  </si>
  <si>
    <t xml:space="preserve">$80.00 - $89.99 </t>
  </si>
  <si>
    <t xml:space="preserve">$90.00 - $99.99 </t>
  </si>
  <si>
    <t xml:space="preserve">$100.00 - $149.99 </t>
  </si>
  <si>
    <t xml:space="preserve">$150.00 - $199.99 </t>
  </si>
  <si>
    <t xml:space="preserve">$200.00 - $249.99 </t>
  </si>
  <si>
    <t xml:space="preserve">$250.00 - $299.99 </t>
  </si>
  <si>
    <t xml:space="preserve">$300.00 or More </t>
  </si>
  <si>
    <t xml:space="preserve">Less Than 40% </t>
  </si>
  <si>
    <t xml:space="preserve">40% - 49% </t>
  </si>
  <si>
    <t xml:space="preserve">50% - 59% </t>
  </si>
  <si>
    <t xml:space="preserve">60% - 69% </t>
  </si>
  <si>
    <t xml:space="preserve">70% - 79% </t>
  </si>
  <si>
    <t xml:space="preserve">80% - 89% </t>
  </si>
  <si>
    <t xml:space="preserve">90% - 99% </t>
  </si>
  <si>
    <t xml:space="preserve">100% - 109% </t>
  </si>
  <si>
    <t xml:space="preserve">110% - 119% </t>
  </si>
  <si>
    <t xml:space="preserve">120% - 129% </t>
  </si>
  <si>
    <t xml:space="preserve">130% - 139% </t>
  </si>
  <si>
    <t xml:space="preserve">140% - 149% </t>
  </si>
  <si>
    <t xml:space="preserve">150% or More </t>
  </si>
  <si>
    <t xml:space="preserve">Underfunded </t>
  </si>
  <si>
    <t xml:space="preserve">Overfunded </t>
  </si>
  <si>
    <t xml:space="preserve">FINANCE, INSURANCE AND REAL ESTATE </t>
  </si>
  <si>
    <t xml:space="preserve">NEW ENGLAND </t>
  </si>
  <si>
    <t xml:space="preserve">Connecticut </t>
  </si>
  <si>
    <t xml:space="preserve">Maine </t>
  </si>
  <si>
    <t xml:space="preserve">Massachusetts </t>
  </si>
  <si>
    <t xml:space="preserve">New Hampshire </t>
  </si>
  <si>
    <t xml:space="preserve">Rhode Island </t>
  </si>
  <si>
    <t xml:space="preserve">Vermont </t>
  </si>
  <si>
    <t xml:space="preserve">MID-ATLANTIC </t>
  </si>
  <si>
    <t xml:space="preserve">Delaware </t>
  </si>
  <si>
    <t xml:space="preserve">District of Columbia </t>
  </si>
  <si>
    <t xml:space="preserve">Maryland </t>
  </si>
  <si>
    <t xml:space="preserve">New Jersey </t>
  </si>
  <si>
    <t xml:space="preserve">New York </t>
  </si>
  <si>
    <t xml:space="preserve">Pennsylvania </t>
  </si>
  <si>
    <t xml:space="preserve">Virginia  </t>
  </si>
  <si>
    <t xml:space="preserve">West Virginia </t>
  </si>
  <si>
    <t xml:space="preserve">SOUTHEAST </t>
  </si>
  <si>
    <t xml:space="preserve">Alabama </t>
  </si>
  <si>
    <t xml:space="preserve">Arkansas </t>
  </si>
  <si>
    <t xml:space="preserve">Florida </t>
  </si>
  <si>
    <t xml:space="preserve">Georgia </t>
  </si>
  <si>
    <t xml:space="preserve">Kentucky </t>
  </si>
  <si>
    <t xml:space="preserve">Louisiana </t>
  </si>
  <si>
    <t xml:space="preserve">Mississippi </t>
  </si>
  <si>
    <t xml:space="preserve">North Carolina </t>
  </si>
  <si>
    <t xml:space="preserve">South Carolina </t>
  </si>
  <si>
    <t xml:space="preserve">Tennessee </t>
  </si>
  <si>
    <t xml:space="preserve">GREAT LAKES </t>
  </si>
  <si>
    <t xml:space="preserve">Illinois </t>
  </si>
  <si>
    <t xml:space="preserve">Indiana </t>
  </si>
  <si>
    <t xml:space="preserve">Michigan </t>
  </si>
  <si>
    <t xml:space="preserve">Minnesota </t>
  </si>
  <si>
    <t xml:space="preserve">Ohio </t>
  </si>
  <si>
    <t xml:space="preserve">Wisconsin </t>
  </si>
  <si>
    <t xml:space="preserve">MIDWEST </t>
  </si>
  <si>
    <t xml:space="preserve">Iowa </t>
  </si>
  <si>
    <t xml:space="preserve">Kansas </t>
  </si>
  <si>
    <t xml:space="preserve">Missouri </t>
  </si>
  <si>
    <t xml:space="preserve">Nebraska </t>
  </si>
  <si>
    <t xml:space="preserve">North Dakota </t>
  </si>
  <si>
    <t xml:space="preserve">South Dakota </t>
  </si>
  <si>
    <t xml:space="preserve">SOUTHWEST </t>
  </si>
  <si>
    <t xml:space="preserve">Arizona </t>
  </si>
  <si>
    <t xml:space="preserve">New Mexico </t>
  </si>
  <si>
    <t xml:space="preserve">Oklahoma </t>
  </si>
  <si>
    <t xml:space="preserve">Texas </t>
  </si>
  <si>
    <t xml:space="preserve">ROCKY MOUNTAIN </t>
  </si>
  <si>
    <t xml:space="preserve">Colorado </t>
  </si>
  <si>
    <t xml:space="preserve">Idaho </t>
  </si>
  <si>
    <t xml:space="preserve">Montana </t>
  </si>
  <si>
    <t xml:space="preserve">Nevada </t>
  </si>
  <si>
    <t xml:space="preserve">Utah </t>
  </si>
  <si>
    <t xml:space="preserve">Wyoming </t>
  </si>
  <si>
    <t xml:space="preserve">PACIFIC </t>
  </si>
  <si>
    <t xml:space="preserve">Alaska </t>
  </si>
  <si>
    <t xml:space="preserve">California </t>
  </si>
  <si>
    <t xml:space="preserve">Hawaii </t>
  </si>
  <si>
    <t xml:space="preserve">Oregon </t>
  </si>
  <si>
    <t xml:space="preserve">Washington </t>
  </si>
  <si>
    <t xml:space="preserve">U.S. TERRITORIES </t>
  </si>
  <si>
    <t xml:space="preserve">Puerto Rico </t>
  </si>
  <si>
    <t xml:space="preserve">Virgin Islands </t>
  </si>
  <si>
    <t xml:space="preserve">Other </t>
  </si>
  <si>
    <t xml:space="preserve">FOREIGN COUNTRIES </t>
  </si>
  <si>
    <t xml:space="preserve"> New York </t>
  </si>
  <si>
    <t xml:space="preserve">Virginia </t>
  </si>
  <si>
    <t>ROCKY MOUNTAI N</t>
  </si>
  <si>
    <t>Washingto n</t>
  </si>
  <si>
    <t>PUERTO RI CO</t>
  </si>
  <si>
    <t>U.S. TERRI TORIES</t>
  </si>
  <si>
    <t>FOREIGN  OUNTRIES</t>
  </si>
  <si>
    <t xml:space="preserve">1981 - 1994 </t>
  </si>
  <si>
    <t xml:space="preserve">AGRICULTURE </t>
  </si>
  <si>
    <t xml:space="preserve">MINING </t>
  </si>
  <si>
    <t xml:space="preserve">CONSTRUCTION </t>
  </si>
  <si>
    <t xml:space="preserve">Building Construction </t>
  </si>
  <si>
    <t xml:space="preserve">Heavy Construction </t>
  </si>
  <si>
    <t xml:space="preserve">Plumbing, Heating, and Air Conditioning </t>
  </si>
  <si>
    <t xml:space="preserve">Electrical Work </t>
  </si>
  <si>
    <t xml:space="preserve">Building Finishing Contractors </t>
  </si>
  <si>
    <t xml:space="preserve">Foundation, Structure, and Exterior Work </t>
  </si>
  <si>
    <t xml:space="preserve">Other Construction </t>
  </si>
  <si>
    <t xml:space="preserve">Apparel and Textile Products </t>
  </si>
  <si>
    <t xml:space="preserve">Paper and Allied Products </t>
  </si>
  <si>
    <t xml:space="preserve">Printing and Publishing </t>
  </si>
  <si>
    <t xml:space="preserve">Electrical and Electronic Equipment </t>
  </si>
  <si>
    <t xml:space="preserve">Furniture and Fixtures </t>
  </si>
  <si>
    <t xml:space="preserve">Trucking </t>
  </si>
  <si>
    <t xml:space="preserve">Water Transportation </t>
  </si>
  <si>
    <t xml:space="preserve">Other Transportation and Public Utilities </t>
  </si>
  <si>
    <t xml:space="preserve">Administrative/Support </t>
  </si>
  <si>
    <t xml:space="preserve">Health Care/Social Assistance </t>
  </si>
  <si>
    <t xml:space="preserve">Accommodation/Food Service </t>
  </si>
  <si>
    <t xml:space="preserve">  2009** </t>
  </si>
  <si>
    <r>
      <t xml:space="preserve">Total </t>
    </r>
    <r>
      <rPr>
        <b/>
        <vertAlign val="superscript"/>
        <sz val="10"/>
        <rFont val="Helvetica"/>
      </rPr>
      <t xml:space="preserve">(7) </t>
    </r>
  </si>
  <si>
    <t xml:space="preserve">Receiving Financial Assistance </t>
  </si>
  <si>
    <t xml:space="preserve">Terminated Booked Plans*** </t>
  </si>
  <si>
    <t xml:space="preserve">Accommodative/Food Service </t>
  </si>
  <si>
    <t xml:space="preserve">September 2, 1974 - August  31, 1979 </t>
  </si>
  <si>
    <t xml:space="preserve">September 1, 1979 - September 26, 1980 </t>
  </si>
  <si>
    <t xml:space="preserve">September 27, 1980 - September 26, 1984 </t>
  </si>
  <si>
    <t xml:space="preserve">September 27, 1984 - September 26, 1986 </t>
  </si>
  <si>
    <t xml:space="preserve">September 27, 1986 - September 26, 1988 </t>
  </si>
  <si>
    <t xml:space="preserve">September 27, 1988 - December 31, 2005 </t>
  </si>
  <si>
    <t xml:space="preserve">2006 - 2007 </t>
  </si>
  <si>
    <t xml:space="preserve">2008 - 2012 </t>
  </si>
  <si>
    <t xml:space="preserve">Percent of System </t>
  </si>
  <si>
    <t xml:space="preserve">Active </t>
  </si>
  <si>
    <t xml:space="preserve">In Pay </t>
  </si>
  <si>
    <t xml:space="preserve">Separated Vested </t>
  </si>
  <si>
    <t xml:space="preserve">Total Participants </t>
  </si>
  <si>
    <t xml:space="preserve">$8.00* </t>
  </si>
  <si>
    <t xml:space="preserve">Red </t>
  </si>
  <si>
    <t xml:space="preserve">Deep Red </t>
  </si>
  <si>
    <t xml:space="preserve">Orange </t>
  </si>
  <si>
    <t xml:space="preserve">Yellow </t>
  </si>
  <si>
    <t xml:space="preserve">Green </t>
  </si>
  <si>
    <t xml:space="preserve">Total Classifiable Ongoing Plans* </t>
  </si>
  <si>
    <t xml:space="preserve">ZONE STATUS </t>
  </si>
  <si>
    <t xml:space="preserve">Plan Risk Status by Year (plan count) </t>
  </si>
  <si>
    <t xml:space="preserve">Total System </t>
  </si>
  <si>
    <t xml:space="preserve">Plan Risk Status by Year (% of Plans) </t>
  </si>
  <si>
    <t xml:space="preserve">System-wide </t>
  </si>
  <si>
    <t xml:space="preserve">All 'All Other Industries' </t>
  </si>
  <si>
    <t xml:space="preserve">All Transportation </t>
  </si>
  <si>
    <t xml:space="preserve">All Manufacturing </t>
  </si>
  <si>
    <t xml:space="preserve">All Construction </t>
  </si>
  <si>
    <r>
      <t xml:space="preserve">Total 
Premium 
Revenue
</t>
    </r>
    <r>
      <rPr>
        <b/>
        <i/>
        <sz val="8"/>
        <rFont val="Helvetica"/>
      </rPr>
      <t xml:space="preserve">(in millions)
</t>
    </r>
  </si>
  <si>
    <r>
      <t xml:space="preserve">Benefit 
Payments
</t>
    </r>
    <r>
      <rPr>
        <b/>
        <i/>
        <sz val="8"/>
        <rFont val="Helvetica"/>
      </rPr>
      <t>(in millions)</t>
    </r>
    <r>
      <rPr>
        <b/>
        <sz val="11"/>
        <rFont val="Helvetica"/>
      </rPr>
      <t xml:space="preserve">
</t>
    </r>
  </si>
  <si>
    <r>
      <t xml:space="preserve">Net Financial 
Assistance
</t>
    </r>
    <r>
      <rPr>
        <b/>
        <i/>
        <sz val="8"/>
        <rFont val="Helvetica"/>
      </rPr>
      <t>(in millions)</t>
    </r>
    <r>
      <rPr>
        <b/>
        <sz val="11"/>
        <rFont val="Helvetica"/>
      </rPr>
      <t xml:space="preserve">
</t>
    </r>
  </si>
  <si>
    <r>
      <t xml:space="preserve">Administrative &amp; 
Investment Expenses
</t>
    </r>
    <r>
      <rPr>
        <b/>
        <i/>
        <sz val="8"/>
        <rFont val="Helvetica"/>
      </rPr>
      <t>(in millions)</t>
    </r>
    <r>
      <rPr>
        <b/>
        <sz val="11"/>
        <rFont val="Helvetica"/>
      </rPr>
      <t xml:space="preserve">
</t>
    </r>
  </si>
  <si>
    <r>
      <t xml:space="preserve">Premiums Minus Benefits, 
Financial Assistance and 
Expenses Paid
</t>
    </r>
    <r>
      <rPr>
        <b/>
        <i/>
        <sz val="8"/>
        <rFont val="Helvetica"/>
      </rPr>
      <t xml:space="preserve">(in millions)
</t>
    </r>
  </si>
  <si>
    <r>
      <t xml:space="preserve">Flat-Rate Premium 
</t>
    </r>
    <r>
      <rPr>
        <b/>
        <i/>
        <sz val="8"/>
        <rFont val="Arial"/>
        <family val="2"/>
      </rPr>
      <t>(in millions)</t>
    </r>
    <r>
      <rPr>
        <b/>
        <sz val="11"/>
        <rFont val="Arial"/>
        <family val="2"/>
      </rPr>
      <t xml:space="preserve">
</t>
    </r>
  </si>
  <si>
    <r>
      <t xml:space="preserve">Variable-Rate Premium 
</t>
    </r>
    <r>
      <rPr>
        <b/>
        <i/>
        <sz val="8"/>
        <rFont val="Arial"/>
        <family val="2"/>
      </rPr>
      <t>(in millions)</t>
    </r>
    <r>
      <rPr>
        <b/>
        <sz val="11"/>
        <rFont val="Arial"/>
        <family val="2"/>
      </rPr>
      <t xml:space="preserve">
</t>
    </r>
  </si>
  <si>
    <r>
      <t xml:space="preserve">Termination Premium, 
net of bad debt expense* 
</t>
    </r>
    <r>
      <rPr>
        <b/>
        <i/>
        <sz val="8"/>
        <rFont val="Arial"/>
        <family val="2"/>
      </rPr>
      <t>(in millions)</t>
    </r>
    <r>
      <rPr>
        <b/>
        <sz val="11"/>
        <rFont val="Arial"/>
        <family val="2"/>
      </rPr>
      <t xml:space="preserve">
</t>
    </r>
  </si>
  <si>
    <r>
      <t xml:space="preserve">Total Premium 
</t>
    </r>
    <r>
      <rPr>
        <b/>
        <i/>
        <sz val="8"/>
        <rFont val="Arial"/>
        <family val="2"/>
      </rPr>
      <t>(in millions)</t>
    </r>
    <r>
      <rPr>
        <b/>
        <sz val="11"/>
        <rFont val="Arial"/>
        <family val="2"/>
      </rPr>
      <t xml:space="preserve">
</t>
    </r>
  </si>
  <si>
    <r>
      <t xml:space="preserve">Total Participants 
</t>
    </r>
    <r>
      <rPr>
        <b/>
        <i/>
        <sz val="8"/>
        <rFont val="Helvetica"/>
      </rPr>
      <t>(in thousands</t>
    </r>
    <r>
      <rPr>
        <b/>
        <sz val="10"/>
        <rFont val="Helvetica"/>
        <family val="2"/>
      </rPr>
      <t xml:space="preserve">)
</t>
    </r>
  </si>
  <si>
    <r>
      <t xml:space="preserve">Participants in Hybrid Plans 
</t>
    </r>
    <r>
      <rPr>
        <b/>
        <i/>
        <sz val="8"/>
        <rFont val="Helvetica"/>
      </rPr>
      <t>(in thousands)</t>
    </r>
    <r>
      <rPr>
        <b/>
        <sz val="10"/>
        <rFont val="Helvetica"/>
        <family val="2"/>
      </rPr>
      <t xml:space="preserve">
</t>
    </r>
  </si>
  <si>
    <t xml:space="preserve">Percent Hybrid
</t>
  </si>
  <si>
    <r>
      <t xml:space="preserve">Total Participants 
</t>
    </r>
    <r>
      <rPr>
        <b/>
        <i/>
        <sz val="8"/>
        <rFont val="Helvetica"/>
      </rPr>
      <t>(in thousands)</t>
    </r>
    <r>
      <rPr>
        <b/>
        <sz val="10"/>
        <rFont val="Helvetica"/>
        <family val="2"/>
      </rPr>
      <t xml:space="preserve">
</t>
    </r>
  </si>
  <si>
    <r>
      <t xml:space="preserve">Total Participants
</t>
    </r>
    <r>
      <rPr>
        <b/>
        <i/>
        <sz val="8"/>
        <rFont val="Helvetica"/>
      </rPr>
      <t>(in thousands)</t>
    </r>
    <r>
      <rPr>
        <b/>
        <sz val="10"/>
        <rFont val="Helvetica"/>
        <family val="2"/>
      </rPr>
      <t xml:space="preserve">
</t>
    </r>
  </si>
  <si>
    <t>Insured Plans with 5,000 or 
More Participants</t>
  </si>
  <si>
    <t>Insured Plans with 1,000-4,999 
Participants</t>
  </si>
  <si>
    <t xml:space="preserve">September 27, 1980 
 to 
December 21, 2000 </t>
  </si>
  <si>
    <t xml:space="preserve">
The participant's years of service multiplied
 by the sum of: 
(1) 100% of the first $5 of the monthly benefit accrual rate
-plus-
 (2) 75% of the next $15 of the monthly benefit accrual rate 
 </t>
  </si>
  <si>
    <t xml:space="preserve">
The participant's years of service multiplied 
by the sum of:
(1) 100% of the first $11 of the monthly benefit accrual rate
-plus-
(2) 75% of the next $33 of the monthly benefit accrual rate 
 </t>
  </si>
  <si>
    <t xml:space="preserve"> N/A </t>
  </si>
  <si>
    <t xml:space="preserve"> N/A  </t>
  </si>
  <si>
    <t xml:space="preserve">* </t>
  </si>
  <si>
    <t>Table S-17 
PBGC Trusteed Plans (1975-2016) 
by Funded Ratio and Plan Size 
Single-Employer Program</t>
  </si>
  <si>
    <r>
      <t xml:space="preserve">Claims 
 </t>
    </r>
    <r>
      <rPr>
        <b/>
        <i/>
        <sz val="10"/>
        <rFont val="Helvetica"/>
      </rPr>
      <t>(by firm)</t>
    </r>
  </si>
  <si>
    <t>PBGC Single-Employer Guaranty Study (2016)</t>
  </si>
  <si>
    <t>PBGC Pension Data by Region and State (2016)</t>
  </si>
  <si>
    <t>Net Financial Position of PBGC's Multiemployer Program (1980-2017)</t>
  </si>
  <si>
    <t>Participant Distribution by Plan Zone Status and Participant Status (2009 - 2015)</t>
  </si>
  <si>
    <t xml:space="preserve">Table S-39 
PBGC's Historic Premium Rates (1974-2018)
Single-Employer Program
</t>
  </si>
  <si>
    <t>Table M-17 
Participants by Plan Zone Status and Participant Status* (2009 - 2015) 
Multiemployer Program</t>
  </si>
  <si>
    <t>PBGC Financial Assistance to Insolvent Plans (Post-MPPAA Plans, 1981-2016)</t>
  </si>
  <si>
    <t>Orphan and Inactive Participants in Multiemployer Plans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</si>
</sst>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6">
    <numFmt numFmtId="5" formatCode="&quot;$&quot;#,##0_);\(&quot;$&quot;#,##0\)"/>
    <numFmt numFmtId="7" formatCode="&quot;$&quot;#,##0.00_);\(&quot;$&quot;#,##0.00\)"/>
    <numFmt numFmtId="44" formatCode="_(&quot;$&quot;* #,##0.00_);_(&quot;$&quot;* \(#,##0.00\);_(&quot;$&quot;* &quot;-&quot;??_);_(@_)"/>
    <numFmt numFmtId="43" formatCode="_(* #,##0.00_);_(* \(#,##0.00\);_(* &quot;-&quot;??_);_(@_)"/>
    <numFmt numFmtId="164" formatCode="&quot;$&quot;#,##0"/>
    <numFmt numFmtId="165" formatCode="_(* #,##0_);_(* \(#,##0\);_(* &quot;-&quot;??_);_(@_)"/>
    <numFmt numFmtId="166" formatCode="#,##0________"/>
    <numFmt numFmtId="167" formatCode="0.0%"/>
    <numFmt numFmtId="168" formatCode="0.0"/>
    <numFmt numFmtId="169" formatCode="0.0%_______________}"/>
    <numFmt numFmtId="170" formatCode="#,##0_________}"/>
    <numFmt numFmtId="171" formatCode="0_);\(0\)"/>
    <numFmt numFmtId="172" formatCode="0.0%____"/>
    <numFmt numFmtId="173" formatCode="0.0%_________}"/>
    <numFmt numFmtId="174" formatCode="_(&quot;$&quot;* #,##0_);_(&quot;$&quot;* \(#,##0\);_(&quot;$&quot;* &quot;-&quot;??_);_(@_)"/>
    <numFmt numFmtId="175" formatCode="&quot;$&quot;#,##0.00"/>
    <numFmt numFmtId="176" formatCode="#,##0__________"/>
    <numFmt numFmtId="177" formatCode="0%___}"/>
    <numFmt numFmtId="178" formatCode="&quot;$&quot;#,##0_______________________}"/>
    <numFmt numFmtId="179" formatCode="0.0%_}"/>
    <numFmt numFmtId="180" formatCode="0.0%_____}"/>
    <numFmt numFmtId="181" formatCode="&quot;$&quot;#,##0.0"/>
    <numFmt numFmtId="182" formatCode="#,##0.0"/>
    <numFmt numFmtId="183" formatCode="@_____________________}"/>
    <numFmt numFmtId="184" formatCode="&quot;$&quot;#,##0__________"/>
    <numFmt numFmtId="185" formatCode="0%_____________}"/>
    <numFmt numFmtId="186" formatCode="0.00%___________}"/>
    <numFmt numFmtId="187" formatCode="&quot;$&quot;#,##0_____________}"/>
    <numFmt numFmtId="188" formatCode="0%________________"/>
    <numFmt numFmtId="189" formatCode="0.00%______________"/>
    <numFmt numFmtId="190" formatCode="#,##0_____________}"/>
    <numFmt numFmtId="191" formatCode="#,##0_________);\(#,##0\)"/>
    <numFmt numFmtId="192" formatCode="0.0%_______}"/>
    <numFmt numFmtId="193" formatCode="#,##0______________"/>
    <numFmt numFmtId="194" formatCode="0.0000000000000"/>
    <numFmt numFmtId="195" formatCode="_(&quot;$&quot;* #,##0.0_);_(&quot;$&quot;* \(#,##0.0\);_(&quot;$&quot;* &quot;-&quot;??_);_(@_)"/>
    <numFmt numFmtId="196" formatCode="###0\ "/>
    <numFmt numFmtId="197" formatCode="&quot;$&quot;#,##0\ "/>
    <numFmt numFmtId="198" formatCode="#,##0\ "/>
    <numFmt numFmtId="199" formatCode="0.0%\ "/>
    <numFmt numFmtId="200" formatCode="#,##0_____}"/>
    <numFmt numFmtId="201" formatCode="#,##0_______);\(#,##0\)"/>
    <numFmt numFmtId="202" formatCode="&quot;$&quot;#,##0.00\ "/>
    <numFmt numFmtId="203" formatCode="#,##0.00\ "/>
    <numFmt numFmtId="204" formatCode="0.00%\ "/>
    <numFmt numFmtId="205" formatCode="0%\ "/>
  </numFmts>
  <fonts count="97">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6"/>
      <color indexed="9"/>
      <name val="Helvetica"/>
    </font>
    <font>
      <b/>
      <sz val="14"/>
      <color indexed="9"/>
      <name val="Helvetica"/>
    </font>
    <font>
      <b/>
      <sz val="10"/>
      <name val="Helvetica"/>
      <family val="2"/>
    </font>
    <font>
      <b/>
      <sz val="9"/>
      <name val="Helvetica"/>
    </font>
    <font>
      <b/>
      <sz val="9"/>
      <name val="Helvetica"/>
      <family val="2"/>
    </font>
    <font>
      <b/>
      <sz val="8"/>
      <name val="Helvetica"/>
      <family val="2"/>
    </font>
    <font>
      <b/>
      <sz val="10"/>
      <name val="Arial"/>
      <family val="2"/>
    </font>
    <font>
      <b/>
      <sz val="9"/>
      <name val="Arial"/>
      <family val="2"/>
    </font>
    <font>
      <b/>
      <i/>
      <sz val="8"/>
      <color theme="1"/>
      <name val="Arial"/>
      <family val="2"/>
    </font>
    <font>
      <b/>
      <i/>
      <sz val="8"/>
      <name val="Arial"/>
      <family val="2"/>
    </font>
    <font>
      <b/>
      <sz val="16"/>
      <color indexed="9"/>
      <name val="Helvetica"/>
      <family val="2"/>
    </font>
    <font>
      <b/>
      <i/>
      <sz val="8"/>
      <name val="Helvetica"/>
    </font>
    <font>
      <b/>
      <sz val="8"/>
      <name val="Arial"/>
      <family val="2"/>
    </font>
    <font>
      <b/>
      <sz val="10"/>
      <name val="Helv"/>
      <family val="2"/>
    </font>
    <font>
      <b/>
      <sz val="10"/>
      <name val="Helvetica"/>
    </font>
    <font>
      <b/>
      <sz val="14"/>
      <name val="Helvetica"/>
    </font>
    <font>
      <b/>
      <sz val="9"/>
      <color theme="1"/>
      <name val="Arial"/>
      <family val="2"/>
    </font>
    <font>
      <b/>
      <sz val="8"/>
      <name val="Helvetica"/>
    </font>
    <font>
      <b/>
      <sz val="12"/>
      <name val="Helvetica"/>
    </font>
    <font>
      <sz val="10"/>
      <name val="Arial"/>
      <family val="2"/>
    </font>
    <font>
      <b/>
      <i/>
      <sz val="9"/>
      <name val="Arial"/>
      <family val="2"/>
    </font>
    <font>
      <b/>
      <i/>
      <sz val="10"/>
      <name val="Helvetica"/>
    </font>
    <font>
      <b/>
      <i/>
      <sz val="9"/>
      <name val="Helvetica"/>
      <family val="2"/>
    </font>
    <font>
      <b/>
      <sz val="11"/>
      <name val="Helvetica"/>
    </font>
    <font>
      <b/>
      <sz val="8"/>
      <name val="Helv"/>
      <family val="2"/>
    </font>
    <font>
      <sz val="8"/>
      <color theme="1"/>
      <name val="Arial"/>
      <family val="2"/>
    </font>
    <font>
      <b/>
      <sz val="12"/>
      <name val="Helvetica"/>
      <family val="2"/>
    </font>
    <font>
      <sz val="8"/>
      <name val="Helvetica"/>
      <family val="2"/>
    </font>
    <font>
      <sz val="8"/>
      <name val="Arial"/>
      <family val="2"/>
    </font>
    <font>
      <sz val="10"/>
      <name val="Helvetica"/>
    </font>
    <font>
      <u/>
      <sz val="10"/>
      <color theme="10"/>
      <name val="Arial"/>
      <family val="2"/>
    </font>
    <font>
      <b/>
      <sz val="10"/>
      <color theme="1"/>
      <name val="Arial"/>
      <family val="2"/>
    </font>
    <font>
      <b/>
      <sz val="11"/>
      <color theme="9" tint="-0.249977111117893"/>
      <name val="Arial"/>
      <family val="2"/>
    </font>
    <font>
      <b/>
      <sz val="10"/>
      <color rgb="FFFF0000"/>
      <name val="Arial"/>
      <family val="2"/>
    </font>
    <font>
      <sz val="11"/>
      <color theme="1"/>
      <name val="Calibri"/>
      <family val="2"/>
    </font>
    <font>
      <b/>
      <sz val="16"/>
      <name val="Helvetica"/>
      <family val="2"/>
    </font>
    <font>
      <b/>
      <sz val="14"/>
      <name val="Helvetica"/>
      <family val="2"/>
    </font>
    <font>
      <b/>
      <sz val="12"/>
      <name val="Arial"/>
      <family val="2"/>
    </font>
    <font>
      <b/>
      <sz val="11"/>
      <name val="Helvetica"/>
      <family val="2"/>
    </font>
    <font>
      <i/>
      <sz val="10"/>
      <name val="Helvetica"/>
    </font>
    <font>
      <b/>
      <sz val="14"/>
      <name val="Arial"/>
      <family val="2"/>
    </font>
    <font>
      <b/>
      <i/>
      <sz val="8"/>
      <name val="Helvetica"/>
      <family val="2"/>
    </font>
    <font>
      <b/>
      <sz val="18"/>
      <name val="Helvetica"/>
    </font>
    <font>
      <b/>
      <sz val="14"/>
      <color theme="1"/>
      <name val="Arial"/>
      <family val="2"/>
    </font>
    <font>
      <sz val="11"/>
      <color theme="1"/>
      <name val="Arial"/>
      <family val="2"/>
    </font>
    <font>
      <u/>
      <sz val="11"/>
      <color theme="10"/>
      <name val="Arial"/>
      <family val="2"/>
    </font>
    <font>
      <b/>
      <sz val="10"/>
      <color indexed="10"/>
      <name val="Helvetica"/>
      <family val="2"/>
    </font>
    <font>
      <b/>
      <sz val="8"/>
      <color theme="1"/>
      <name val="Arial"/>
      <family val="2"/>
    </font>
    <font>
      <b/>
      <sz val="12"/>
      <color theme="1"/>
      <name val="Arial"/>
      <family val="2"/>
    </font>
    <font>
      <b/>
      <sz val="12"/>
      <color theme="1"/>
      <name val="HElvetica"/>
    </font>
    <font>
      <sz val="12"/>
      <name val="Arial"/>
      <family val="2"/>
    </font>
    <font>
      <b/>
      <sz val="11"/>
      <name val="Arial"/>
      <family val="2"/>
    </font>
    <font>
      <sz val="10"/>
      <name val="Helvetica"/>
      <family val="2"/>
    </font>
    <font>
      <sz val="7"/>
      <name val="Arial"/>
      <family val="2"/>
    </font>
    <font>
      <b/>
      <i/>
      <sz val="9"/>
      <name val="Helvetica"/>
    </font>
    <font>
      <sz val="12"/>
      <name val="Helvetica"/>
    </font>
    <font>
      <sz val="9"/>
      <color rgb="FF000000"/>
      <name val="Arial"/>
      <family val="2"/>
    </font>
    <font>
      <b/>
      <i/>
      <sz val="8"/>
      <color rgb="FF000000"/>
      <name val="Arial"/>
      <family val="2"/>
    </font>
    <font>
      <b/>
      <sz val="10"/>
      <color indexed="10"/>
      <name val="Arial"/>
      <family val="2"/>
    </font>
    <font>
      <b/>
      <sz val="10.5"/>
      <name val="Helvetica"/>
    </font>
    <font>
      <sz val="8"/>
      <name val="Helvetica"/>
    </font>
    <font>
      <b/>
      <sz val="11"/>
      <color theme="1"/>
      <name val="Arial"/>
      <family val="2"/>
    </font>
    <font>
      <b/>
      <i/>
      <sz val="16"/>
      <color rgb="FFFFFFFF"/>
      <name val="Helvetica"/>
    </font>
    <font>
      <sz val="12"/>
      <color theme="1"/>
      <name val="Arial"/>
      <family val="2"/>
    </font>
    <font>
      <sz val="11"/>
      <name val="Helvetica"/>
    </font>
    <font>
      <b/>
      <sz val="10"/>
      <color theme="1"/>
      <name val="Helvetica"/>
    </font>
    <font>
      <sz val="12"/>
      <color theme="1"/>
      <name val="Helvetica"/>
    </font>
    <font>
      <b/>
      <sz val="14"/>
      <color rgb="FFFFFFFF"/>
      <name val="Helvetica"/>
    </font>
    <font>
      <sz val="10"/>
      <color theme="1"/>
      <name val="Helvetica"/>
    </font>
    <font>
      <b/>
      <sz val="11"/>
      <color theme="1"/>
      <name val="Helvetica"/>
    </font>
    <font>
      <b/>
      <i/>
      <sz val="8"/>
      <color theme="1"/>
      <name val="Helvetica"/>
    </font>
    <font>
      <sz val="11"/>
      <color theme="1"/>
      <name val="Helvetica"/>
    </font>
    <font>
      <b/>
      <i/>
      <sz val="8"/>
      <color rgb="FFFF0000"/>
      <name val="Helvetica"/>
    </font>
    <font>
      <b/>
      <sz val="12"/>
      <color indexed="8"/>
      <name val="HElvetica"/>
    </font>
    <font>
      <sz val="12"/>
      <color indexed="8"/>
      <name val="Helvetica"/>
    </font>
    <font>
      <b/>
      <sz val="16"/>
      <color theme="0"/>
      <name val="Helvetica"/>
    </font>
    <font>
      <b/>
      <sz val="16"/>
      <color theme="4" tint="-0.249977111117893"/>
      <name val="Helvetica"/>
    </font>
    <font>
      <b/>
      <sz val="16"/>
      <color theme="1"/>
      <name val="Helvetica"/>
    </font>
    <font>
      <b/>
      <sz val="14"/>
      <color theme="1"/>
      <name val="Helvetica"/>
    </font>
    <font>
      <b/>
      <sz val="11"/>
      <color rgb="FFFFFFCC"/>
      <name val="Helvetica"/>
    </font>
    <font>
      <b/>
      <sz val="14"/>
      <color rgb="FFFFFFCC"/>
      <name val="Helvetica"/>
    </font>
    <font>
      <b/>
      <sz val="16"/>
      <color rgb="FFFFFFFF"/>
      <name val="Helvetica"/>
    </font>
    <font>
      <b/>
      <sz val="9"/>
      <color theme="1"/>
      <name val="Helvetica"/>
    </font>
    <font>
      <sz val="9"/>
      <name val="Helvetica"/>
    </font>
    <font>
      <sz val="9"/>
      <color theme="1"/>
      <name val="HElvetica"/>
    </font>
    <font>
      <b/>
      <vertAlign val="superscript"/>
      <sz val="11"/>
      <name val="Helvetica"/>
    </font>
    <font>
      <b/>
      <vertAlign val="superscript"/>
      <sz val="10"/>
      <name val="Helvetica"/>
    </font>
    <font>
      <b/>
      <sz val="8"/>
      <color theme="1"/>
      <name val="Helvetica"/>
    </font>
    <font>
      <sz val="8"/>
      <color theme="1"/>
      <name val="Helvetica"/>
    </font>
    <font>
      <b/>
      <sz val="10"/>
      <color theme="1"/>
      <name val="Helvectia"/>
    </font>
    <font>
      <b/>
      <sz val="16"/>
      <color indexed="9"/>
      <name val="Arial"/>
      <family val="2"/>
    </font>
    <font>
      <i/>
      <sz val="8"/>
      <color theme="1"/>
      <name val="Arial"/>
      <family val="2"/>
    </font>
  </fonts>
  <fills count="26">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indexed="26"/>
        <bgColor indexed="64"/>
      </patternFill>
    </fill>
    <fill>
      <patternFill patternType="solid">
        <fgColor rgb="FFFFFFCC"/>
        <bgColor indexed="64"/>
      </patternFill>
    </fill>
    <fill>
      <patternFill patternType="solid">
        <fgColor indexed="9"/>
        <bgColor indexed="64"/>
      </patternFill>
    </fill>
    <fill>
      <patternFill patternType="solid">
        <fgColor indexed="40"/>
        <bgColor indexed="64"/>
      </patternFill>
    </fill>
    <fill>
      <patternFill patternType="solid">
        <fgColor indexed="43"/>
        <bgColor indexed="64"/>
      </patternFill>
    </fill>
    <fill>
      <patternFill patternType="solid">
        <fgColor rgb="FFFFFFFF"/>
        <bgColor indexed="64"/>
      </patternFill>
    </fill>
    <fill>
      <patternFill patternType="solid">
        <fgColor rgb="FFFFFFCC"/>
        <bgColor rgb="FF000000"/>
      </patternFill>
    </fill>
    <fill>
      <patternFill patternType="solid">
        <fgColor theme="6"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theme="9" tint="-0.249977111117893"/>
        <bgColor indexed="64"/>
      </patternFill>
    </fill>
    <fill>
      <patternFill patternType="solid">
        <fgColor theme="0" tint="-0.14999847407452621"/>
        <bgColor indexed="64"/>
      </patternFill>
    </fill>
    <fill>
      <patternFill patternType="solid">
        <fgColor theme="7"/>
        <bgColor indexed="64"/>
      </patternFill>
    </fill>
    <fill>
      <patternFill patternType="solid">
        <fgColor theme="2" tint="-9.9978637043366805E-2"/>
        <bgColor indexed="64"/>
      </patternFill>
    </fill>
    <fill>
      <patternFill patternType="solid">
        <fgColor rgb="FF00B050"/>
        <bgColor indexed="64"/>
      </patternFill>
    </fill>
    <fill>
      <patternFill patternType="solid">
        <fgColor theme="2" tint="-0.249977111117893"/>
        <bgColor indexed="64"/>
      </patternFill>
    </fill>
    <fill>
      <patternFill patternType="solid">
        <fgColor theme="0" tint="-0.34998626667073579"/>
        <bgColor indexed="64"/>
      </patternFill>
    </fill>
    <fill>
      <patternFill patternType="solid">
        <fgColor rgb="FFC00000"/>
        <bgColor indexed="64"/>
      </patternFill>
    </fill>
    <fill>
      <patternFill patternType="solid">
        <fgColor theme="4" tint="-0.249977111117893"/>
        <bgColor rgb="FF000000"/>
      </patternFill>
    </fill>
    <fill>
      <patternFill patternType="solid">
        <fgColor rgb="FFFFFFFF"/>
        <bgColor rgb="FF000000"/>
      </patternFill>
    </fill>
    <fill>
      <patternFill patternType="solid">
        <fgColor theme="0"/>
        <bgColor rgb="FF000000"/>
      </patternFill>
    </fill>
  </fills>
  <borders count="11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bottom/>
      <diagonal/>
    </border>
    <border>
      <left style="thin">
        <color indexed="64"/>
      </left>
      <right/>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thin">
        <color indexed="64"/>
      </right>
      <top/>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rgb="FFE5E5E5"/>
      </left>
      <right style="medium">
        <color rgb="FFE5E5E5"/>
      </right>
      <top style="medium">
        <color rgb="FFE5E5E5"/>
      </top>
      <bottom style="medium">
        <color rgb="FFE5E5E5"/>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double">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medium">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double">
        <color indexed="64"/>
      </bottom>
      <diagonal/>
    </border>
    <border>
      <left/>
      <right style="dashed">
        <color indexed="64"/>
      </right>
      <top style="medium">
        <color indexed="64"/>
      </top>
      <bottom/>
      <diagonal/>
    </border>
    <border>
      <left style="dashed">
        <color indexed="64"/>
      </left>
      <right/>
      <top style="medium">
        <color indexed="64"/>
      </top>
      <bottom/>
      <diagonal/>
    </border>
    <border>
      <left style="dashed">
        <color indexed="64"/>
      </left>
      <right/>
      <top/>
      <bottom style="medium">
        <color indexed="64"/>
      </bottom>
      <diagonal/>
    </border>
    <border>
      <left/>
      <right style="dashed">
        <color indexed="64"/>
      </right>
      <top/>
      <bottom style="medium">
        <color indexed="64"/>
      </bottom>
      <diagonal/>
    </border>
    <border>
      <left/>
      <right style="dashed">
        <color indexed="64"/>
      </right>
      <top/>
      <bottom/>
      <diagonal/>
    </border>
    <border>
      <left style="dashed">
        <color indexed="64"/>
      </left>
      <right/>
      <top/>
      <bottom/>
      <diagonal/>
    </border>
    <border>
      <left style="thin">
        <color indexed="64"/>
      </left>
      <right/>
      <top style="medium">
        <color indexed="64"/>
      </top>
      <bottom style="medium">
        <color indexed="64"/>
      </bottom>
      <diagonal/>
    </border>
    <border>
      <left/>
      <right style="dashed">
        <color indexed="64"/>
      </right>
      <top style="medium">
        <color indexed="64"/>
      </top>
      <bottom style="medium">
        <color indexed="64"/>
      </bottom>
      <diagonal/>
    </border>
    <border>
      <left style="dashed">
        <color indexed="64"/>
      </left>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dashed">
        <color indexed="64"/>
      </left>
      <right style="medium">
        <color indexed="64"/>
      </right>
      <top/>
      <bottom/>
      <diagonal/>
    </border>
    <border>
      <left style="dashed">
        <color indexed="64"/>
      </left>
      <right style="medium">
        <color indexed="64"/>
      </right>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dashed">
        <color indexed="64"/>
      </right>
      <top/>
      <bottom/>
      <diagonal/>
    </border>
    <border>
      <left style="dashed">
        <color indexed="64"/>
      </left>
      <right style="dashed">
        <color indexed="64"/>
      </right>
      <top/>
      <bottom style="medium">
        <color indexed="64"/>
      </bottom>
      <diagonal/>
    </border>
    <border>
      <left style="thin">
        <color indexed="64"/>
      </left>
      <right style="dashed">
        <color indexed="64"/>
      </right>
      <top/>
      <bottom/>
      <diagonal/>
    </border>
    <border>
      <left style="dashed">
        <color indexed="64"/>
      </left>
      <right style="dashed">
        <color indexed="64"/>
      </right>
      <top style="medium">
        <color indexed="64"/>
      </top>
      <bottom/>
      <diagonal/>
    </border>
    <border>
      <left style="thin">
        <color indexed="64"/>
      </left>
      <right style="dashed">
        <color indexed="64"/>
      </right>
      <top/>
      <bottom style="medium">
        <color indexed="64"/>
      </bottom>
      <diagonal/>
    </border>
    <border>
      <left style="thin">
        <color indexed="64"/>
      </left>
      <right style="dashed">
        <color indexed="64"/>
      </right>
      <top style="medium">
        <color indexed="64"/>
      </top>
      <bottom/>
      <diagonal/>
    </border>
    <border>
      <left style="thin">
        <color indexed="64"/>
      </left>
      <right style="dashed">
        <color indexed="64"/>
      </right>
      <top style="medium">
        <color indexed="64"/>
      </top>
      <bottom style="medium">
        <color indexed="64"/>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dashed">
        <color indexed="64"/>
      </right>
      <top style="medium">
        <color indexed="64"/>
      </top>
      <bottom style="medium">
        <color indexed="64"/>
      </bottom>
      <diagonal/>
    </border>
    <border>
      <left style="medium">
        <color indexed="64"/>
      </left>
      <right style="dashed">
        <color indexed="64"/>
      </right>
      <top/>
      <bottom/>
      <diagonal/>
    </border>
    <border>
      <left style="dashed">
        <color indexed="64"/>
      </left>
      <right style="medium">
        <color indexed="64"/>
      </right>
      <top style="medium">
        <color indexed="64"/>
      </top>
      <bottom/>
      <diagonal/>
    </border>
    <border>
      <left style="medium">
        <color indexed="64"/>
      </left>
      <right style="dashed">
        <color indexed="64"/>
      </right>
      <top/>
      <bottom style="medium">
        <color indexed="64"/>
      </bottom>
      <diagonal/>
    </border>
    <border>
      <left/>
      <right style="dashed">
        <color indexed="64"/>
      </right>
      <top style="medium">
        <color indexed="64"/>
      </top>
      <bottom style="thin">
        <color indexed="64"/>
      </bottom>
      <diagonal/>
    </border>
    <border>
      <left style="dashed">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dashed">
        <color indexed="64"/>
      </right>
      <top style="thin">
        <color indexed="64"/>
      </top>
      <bottom style="medium">
        <color indexed="64"/>
      </bottom>
      <diagonal/>
    </border>
    <border>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medium">
        <color indexed="64"/>
      </bottom>
      <diagonal/>
    </border>
    <border>
      <left style="dashed">
        <color indexed="64"/>
      </left>
      <right style="thin">
        <color indexed="64"/>
      </right>
      <top/>
      <bottom style="thin">
        <color indexed="64"/>
      </bottom>
      <diagonal/>
    </border>
    <border>
      <left/>
      <right style="dashed">
        <color indexed="64"/>
      </right>
      <top/>
      <bottom style="thin">
        <color indexed="64"/>
      </bottom>
      <diagonal/>
    </border>
    <border>
      <left style="thin">
        <color indexed="64"/>
      </left>
      <right style="dashed">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dashed">
        <color indexed="64"/>
      </left>
      <right/>
      <top/>
      <bottom style="thin">
        <color indexed="64"/>
      </bottom>
      <diagonal/>
    </border>
    <border>
      <left style="thin">
        <color indexed="64"/>
      </left>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ashed">
        <color indexed="64"/>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21">
    <xf numFmtId="0" fontId="0" fillId="0" borderId="0"/>
    <xf numFmtId="43"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0" fontId="35"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2" fillId="0" borderId="0"/>
    <xf numFmtId="44" fontId="2" fillId="0" borderId="0" applyFont="0" applyFill="0" applyBorder="0" applyAlignment="0" applyProtection="0"/>
    <xf numFmtId="43" fontId="2"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43" fontId="1" fillId="0" borderId="0" applyFont="0" applyFill="0" applyBorder="0" applyAlignment="0" applyProtection="0"/>
  </cellStyleXfs>
  <cellXfs count="2201">
    <xf numFmtId="0" fontId="0" fillId="0" borderId="0" xfId="0"/>
    <xf numFmtId="165" fontId="0" fillId="0" borderId="0" xfId="1" applyNumberFormat="1" applyFont="1"/>
    <xf numFmtId="167" fontId="0" fillId="0" borderId="0" xfId="3" applyNumberFormat="1" applyFont="1"/>
    <xf numFmtId="0" fontId="13" fillId="0" borderId="0" xfId="0" applyFont="1" applyAlignment="1">
      <alignment horizontal="left"/>
    </xf>
    <xf numFmtId="0" fontId="13" fillId="0" borderId="0" xfId="0" applyFont="1" applyAlignment="1">
      <alignment horizontal="left" vertical="top" wrapText="1"/>
    </xf>
    <xf numFmtId="0" fontId="14" fillId="0" borderId="0" xfId="0" applyFont="1" applyAlignment="1">
      <alignment vertical="top"/>
    </xf>
    <xf numFmtId="0" fontId="7" fillId="0" borderId="0" xfId="0" applyFont="1"/>
    <xf numFmtId="0" fontId="14" fillId="0" borderId="0" xfId="0" applyFont="1" applyAlignment="1">
      <alignment vertical="top" wrapText="1"/>
    </xf>
    <xf numFmtId="0" fontId="14" fillId="0" borderId="0" xfId="0" applyFont="1" applyAlignment="1">
      <alignment horizontal="left"/>
    </xf>
    <xf numFmtId="0" fontId="14" fillId="0" borderId="0" xfId="0" applyFont="1" applyAlignment="1">
      <alignment horizontal="left" vertical="top"/>
    </xf>
    <xf numFmtId="0" fontId="13" fillId="0" borderId="0" xfId="0" applyFont="1"/>
    <xf numFmtId="9" fontId="19" fillId="3" borderId="12" xfId="0" applyNumberFormat="1" applyFont="1" applyFill="1" applyBorder="1" applyAlignment="1">
      <alignment horizontal="center" vertical="center" wrapText="1"/>
    </xf>
    <xf numFmtId="9" fontId="19" fillId="3" borderId="7" xfId="0" applyNumberFormat="1" applyFont="1" applyFill="1" applyBorder="1" applyAlignment="1">
      <alignment horizontal="center" vertical="center" wrapText="1"/>
    </xf>
    <xf numFmtId="3" fontId="0" fillId="0" borderId="0" xfId="0" applyNumberFormat="1"/>
    <xf numFmtId="0" fontId="0" fillId="0" borderId="0" xfId="0" applyAlignment="1">
      <alignment wrapText="1"/>
    </xf>
    <xf numFmtId="9" fontId="0" fillId="0" borderId="0" xfId="3" applyFont="1"/>
    <xf numFmtId="164" fontId="0" fillId="0" borderId="0" xfId="0" applyNumberFormat="1"/>
    <xf numFmtId="0" fontId="18" fillId="0" borderId="0" xfId="0" applyFont="1"/>
    <xf numFmtId="164" fontId="18" fillId="0" borderId="0" xfId="0" applyNumberFormat="1" applyFont="1"/>
    <xf numFmtId="44" fontId="18" fillId="0" borderId="0" xfId="0" applyNumberFormat="1" applyFont="1"/>
    <xf numFmtId="174" fontId="29" fillId="0" borderId="0" xfId="2" applyNumberFormat="1" applyFont="1"/>
    <xf numFmtId="174" fontId="30" fillId="0" borderId="0" xfId="2" applyNumberFormat="1" applyFont="1"/>
    <xf numFmtId="174" fontId="18" fillId="0" borderId="0" xfId="0" applyNumberFormat="1" applyFont="1"/>
    <xf numFmtId="0" fontId="11" fillId="0" borderId="0" xfId="0" applyFont="1"/>
    <xf numFmtId="0" fontId="36" fillId="0" borderId="0" xfId="0" applyFont="1" applyAlignment="1">
      <alignment horizontal="centerContinuous"/>
    </xf>
    <xf numFmtId="0" fontId="37" fillId="0" borderId="0" xfId="0" applyFont="1" applyAlignment="1">
      <alignment horizontal="left" wrapText="1"/>
    </xf>
    <xf numFmtId="0" fontId="36" fillId="0" borderId="0" xfId="0" applyFont="1" applyAlignment="1">
      <alignment horizontal="center"/>
    </xf>
    <xf numFmtId="0" fontId="39" fillId="0" borderId="0" xfId="0" applyFont="1" applyAlignment="1">
      <alignment vertical="center"/>
    </xf>
    <xf numFmtId="0" fontId="36" fillId="0" borderId="0" xfId="0" applyFont="1" applyAlignment="1">
      <alignment horizontal="left" vertical="top"/>
    </xf>
    <xf numFmtId="0" fontId="35" fillId="0" borderId="0" xfId="4"/>
    <xf numFmtId="0" fontId="0" fillId="0" borderId="0" xfId="0" applyAlignment="1">
      <alignment horizontal="left"/>
    </xf>
    <xf numFmtId="0" fontId="40" fillId="0" borderId="0" xfId="0" applyFont="1"/>
    <xf numFmtId="0" fontId="7" fillId="0" borderId="0" xfId="0" applyFont="1" applyAlignment="1">
      <alignment vertical="center"/>
    </xf>
    <xf numFmtId="0" fontId="14" fillId="0" borderId="0" xfId="0" applyFont="1" applyAlignment="1">
      <alignment vertical="center"/>
    </xf>
    <xf numFmtId="0" fontId="11" fillId="0" borderId="0" xfId="0" applyFont="1" applyAlignment="1">
      <alignment vertical="center"/>
    </xf>
    <xf numFmtId="0" fontId="44" fillId="0" borderId="0" xfId="0" applyFont="1" applyAlignment="1">
      <alignment vertical="center"/>
    </xf>
    <xf numFmtId="43" fontId="7" fillId="0" borderId="0" xfId="0" applyNumberFormat="1" applyFont="1" applyAlignment="1">
      <alignment vertical="center"/>
    </xf>
    <xf numFmtId="0" fontId="16" fillId="0" borderId="0" xfId="0" applyFont="1" applyAlignment="1">
      <alignment vertical="center"/>
    </xf>
    <xf numFmtId="0" fontId="7" fillId="0" borderId="0" xfId="0" applyFont="1" applyAlignment="1">
      <alignment horizontal="center"/>
    </xf>
    <xf numFmtId="0" fontId="7" fillId="0" borderId="0" xfId="0" applyFont="1" applyAlignment="1">
      <alignment horizontal="center" vertical="center"/>
    </xf>
    <xf numFmtId="3" fontId="7" fillId="0" borderId="0" xfId="0" applyNumberFormat="1" applyFont="1"/>
    <xf numFmtId="0" fontId="46" fillId="0" borderId="0" xfId="0" applyFont="1"/>
    <xf numFmtId="0" fontId="10" fillId="0" borderId="0" xfId="0" applyFont="1"/>
    <xf numFmtId="0" fontId="19" fillId="0" borderId="0" xfId="0" applyFont="1"/>
    <xf numFmtId="0" fontId="19" fillId="0" borderId="0" xfId="0" applyFont="1" applyAlignment="1">
      <alignment vertical="center"/>
    </xf>
    <xf numFmtId="0" fontId="47" fillId="0" borderId="0" xfId="0" applyFont="1" applyAlignment="1">
      <alignment vertical="center"/>
    </xf>
    <xf numFmtId="1" fontId="7" fillId="0" borderId="0" xfId="0" applyNumberFormat="1" applyFont="1"/>
    <xf numFmtId="0" fontId="16" fillId="0" borderId="0" xfId="0" applyFont="1" applyAlignment="1">
      <alignment vertical="top"/>
    </xf>
    <xf numFmtId="3" fontId="19" fillId="0" borderId="0" xfId="0" applyNumberFormat="1" applyFont="1"/>
    <xf numFmtId="0" fontId="48" fillId="0" borderId="0" xfId="0" applyFont="1" applyAlignment="1">
      <alignment horizontal="center" vertical="center"/>
    </xf>
    <xf numFmtId="0" fontId="49" fillId="0" borderId="0" xfId="0" applyFont="1" applyAlignment="1">
      <alignment horizontal="left" vertical="top" wrapText="1"/>
    </xf>
    <xf numFmtId="0" fontId="50" fillId="0" borderId="0" xfId="4" applyFont="1"/>
    <xf numFmtId="0" fontId="49" fillId="0" borderId="0" xfId="0" applyFont="1"/>
    <xf numFmtId="9" fontId="19" fillId="0" borderId="0" xfId="3" applyFont="1" applyAlignment="1">
      <alignment vertical="center"/>
    </xf>
    <xf numFmtId="166" fontId="19" fillId="0" borderId="0" xfId="0" applyNumberFormat="1" applyFont="1" applyAlignment="1">
      <alignment horizontal="right" vertical="center"/>
    </xf>
    <xf numFmtId="166" fontId="19" fillId="0" borderId="0" xfId="0" applyNumberFormat="1" applyFont="1"/>
    <xf numFmtId="0" fontId="14" fillId="0" borderId="0" xfId="0" applyFont="1" applyAlignment="1">
      <alignment horizontal="center"/>
    </xf>
    <xf numFmtId="0" fontId="16" fillId="0" borderId="0" xfId="0" applyFont="1"/>
    <xf numFmtId="0" fontId="51" fillId="0" borderId="0" xfId="0" applyFont="1"/>
    <xf numFmtId="0" fontId="51" fillId="0" borderId="0" xfId="0" applyFont="1" applyAlignment="1">
      <alignment horizontal="center" vertical="center"/>
    </xf>
    <xf numFmtId="167" fontId="13" fillId="0" borderId="0" xfId="3" applyNumberFormat="1" applyFont="1"/>
    <xf numFmtId="0" fontId="13" fillId="0" borderId="0" xfId="3" applyNumberFormat="1" applyFont="1"/>
    <xf numFmtId="167" fontId="4" fillId="0" borderId="0" xfId="3" applyNumberFormat="1"/>
    <xf numFmtId="0" fontId="0" fillId="0" borderId="0" xfId="0" applyAlignment="1">
      <alignment horizontal="center"/>
    </xf>
    <xf numFmtId="0" fontId="24" fillId="0" borderId="0" xfId="0" applyFont="1"/>
    <xf numFmtId="0" fontId="46" fillId="0" borderId="0" xfId="0" applyFont="1" applyAlignment="1">
      <alignment vertical="center"/>
    </xf>
    <xf numFmtId="0" fontId="52" fillId="0" borderId="0" xfId="0" applyFont="1"/>
    <xf numFmtId="179" fontId="11" fillId="0" borderId="0" xfId="3" applyNumberFormat="1" applyFont="1" applyAlignment="1">
      <alignment horizontal="center"/>
    </xf>
    <xf numFmtId="0" fontId="11" fillId="4" borderId="4" xfId="0" applyFont="1" applyFill="1" applyBorder="1"/>
    <xf numFmtId="3" fontId="11" fillId="0" borderId="0" xfId="0" applyNumberFormat="1" applyFont="1"/>
    <xf numFmtId="182" fontId="0" fillId="0" borderId="0" xfId="0" applyNumberFormat="1"/>
    <xf numFmtId="181" fontId="0" fillId="0" borderId="0" xfId="0" applyNumberFormat="1"/>
    <xf numFmtId="174" fontId="7" fillId="0" borderId="0" xfId="2" applyNumberFormat="1" applyFont="1"/>
    <xf numFmtId="174" fontId="7" fillId="0" borderId="0" xfId="0" applyNumberFormat="1" applyFont="1"/>
    <xf numFmtId="0" fontId="7" fillId="0" borderId="0" xfId="0" applyFont="1" applyAlignment="1">
      <alignment horizontal="right"/>
    </xf>
    <xf numFmtId="0" fontId="11" fillId="0" borderId="0" xfId="0" applyFont="1" applyAlignment="1">
      <alignment horizontal="right"/>
    </xf>
    <xf numFmtId="0" fontId="16" fillId="0" borderId="0" xfId="0" applyFont="1" applyAlignment="1">
      <alignment horizontal="left" wrapText="1"/>
    </xf>
    <xf numFmtId="10" fontId="0" fillId="9" borderId="28" xfId="0" applyNumberFormat="1" applyFill="1" applyBorder="1" applyAlignment="1">
      <alignment horizontal="center" wrapText="1"/>
    </xf>
    <xf numFmtId="185" fontId="11" fillId="4" borderId="7" xfId="0" applyNumberFormat="1" applyFont="1" applyFill="1" applyBorder="1" applyAlignment="1">
      <alignment horizontal="right" vertical="top"/>
    </xf>
    <xf numFmtId="0" fontId="10" fillId="0" borderId="0" xfId="0" applyFont="1" applyAlignment="1">
      <alignment horizontal="center"/>
    </xf>
    <xf numFmtId="43" fontId="11" fillId="0" borderId="0" xfId="1" applyFont="1" applyAlignment="1">
      <alignment vertical="center"/>
    </xf>
    <xf numFmtId="0" fontId="10" fillId="0" borderId="0" xfId="0" applyFont="1" applyAlignment="1">
      <alignment vertical="center"/>
    </xf>
    <xf numFmtId="190" fontId="0" fillId="0" borderId="0" xfId="0" applyNumberFormat="1"/>
    <xf numFmtId="0" fontId="14" fillId="0" borderId="0" xfId="0" applyFont="1" applyAlignment="1">
      <alignment horizontal="left" vertical="top" wrapText="1"/>
    </xf>
    <xf numFmtId="9" fontId="7" fillId="0" borderId="0" xfId="3" applyFont="1"/>
    <xf numFmtId="164" fontId="7" fillId="0" borderId="0" xfId="0" applyNumberFormat="1" applyFont="1"/>
    <xf numFmtId="0" fontId="17" fillId="0" borderId="0" xfId="0" applyFont="1" applyAlignment="1">
      <alignment vertical="center"/>
    </xf>
    <xf numFmtId="170" fontId="17" fillId="0" borderId="0" xfId="0" applyNumberFormat="1" applyFont="1" applyAlignment="1">
      <alignment vertical="center"/>
    </xf>
    <xf numFmtId="192" fontId="17" fillId="0" borderId="0" xfId="0" applyNumberFormat="1" applyFont="1" applyAlignment="1">
      <alignment vertical="center"/>
    </xf>
    <xf numFmtId="166" fontId="17" fillId="0" borderId="0" xfId="0" applyNumberFormat="1" applyFont="1" applyAlignment="1">
      <alignment vertical="center"/>
    </xf>
    <xf numFmtId="0" fontId="14" fillId="0" borderId="0" xfId="0" applyFont="1"/>
    <xf numFmtId="9" fontId="11" fillId="0" borderId="0" xfId="0" applyNumberFormat="1" applyFont="1"/>
    <xf numFmtId="0" fontId="14" fillId="0" borderId="0" xfId="0" applyFont="1" applyAlignment="1">
      <alignment horizontal="right" vertical="top"/>
    </xf>
    <xf numFmtId="0" fontId="14" fillId="0" borderId="0" xfId="0" applyFont="1" applyAlignment="1">
      <alignment horizontal="right" vertical="center"/>
    </xf>
    <xf numFmtId="0" fontId="60" fillId="0" borderId="0" xfId="0" applyFont="1" applyAlignment="1">
      <alignment vertical="center"/>
    </xf>
    <xf numFmtId="3" fontId="60" fillId="0" borderId="0" xfId="0" applyNumberFormat="1" applyFont="1" applyAlignment="1">
      <alignment horizontal="right" vertical="center"/>
    </xf>
    <xf numFmtId="0" fontId="61" fillId="0" borderId="0" xfId="0" applyFont="1" applyAlignment="1">
      <alignment horizontal="left" vertical="top"/>
    </xf>
    <xf numFmtId="0" fontId="13" fillId="0" borderId="0" xfId="0" applyFont="1" applyAlignment="1">
      <alignment horizontal="left" vertical="center" indent="8"/>
    </xf>
    <xf numFmtId="0" fontId="13" fillId="0" borderId="0" xfId="0" applyFont="1" applyAlignment="1">
      <alignment vertical="center"/>
    </xf>
    <xf numFmtId="0" fontId="19" fillId="3" borderId="7" xfId="0" applyFont="1" applyFill="1" applyBorder="1" applyAlignment="1">
      <alignment horizontal="center" vertical="center"/>
    </xf>
    <xf numFmtId="0" fontId="63" fillId="0" borderId="0" xfId="0" applyFont="1"/>
    <xf numFmtId="0" fontId="51" fillId="7" borderId="0" xfId="0" applyFont="1" applyFill="1"/>
    <xf numFmtId="0" fontId="63" fillId="0" borderId="0" xfId="0" applyFont="1" applyAlignment="1">
      <alignment vertical="center"/>
    </xf>
    <xf numFmtId="0" fontId="51" fillId="7" borderId="0" xfId="0" applyFont="1" applyFill="1" applyAlignment="1">
      <alignment horizontal="center" vertical="center"/>
    </xf>
    <xf numFmtId="0" fontId="0" fillId="0" borderId="0" xfId="0" applyAlignment="1">
      <alignment vertical="top"/>
    </xf>
    <xf numFmtId="0" fontId="7" fillId="0" borderId="0" xfId="0" applyFont="1" applyAlignment="1">
      <alignment horizontal="left"/>
    </xf>
    <xf numFmtId="190" fontId="16" fillId="0" borderId="0" xfId="0" applyNumberFormat="1" applyFont="1"/>
    <xf numFmtId="194" fontId="7" fillId="0" borderId="0" xfId="0" applyNumberFormat="1" applyFont="1"/>
    <xf numFmtId="3" fontId="14" fillId="0" borderId="0" xfId="0" applyNumberFormat="1" applyFont="1" applyAlignment="1">
      <alignment horizontal="left"/>
    </xf>
    <xf numFmtId="3" fontId="13" fillId="0" borderId="0" xfId="0" applyNumberFormat="1" applyFont="1" applyAlignment="1">
      <alignment horizontal="left"/>
    </xf>
    <xf numFmtId="168" fontId="13" fillId="0" borderId="0" xfId="0" applyNumberFormat="1" applyFont="1" applyAlignment="1">
      <alignment horizontal="left"/>
    </xf>
    <xf numFmtId="0" fontId="36" fillId="13" borderId="35" xfId="0" applyFont="1" applyFill="1" applyBorder="1" applyAlignment="1">
      <alignment horizontal="center" vertical="center" wrapText="1"/>
    </xf>
    <xf numFmtId="0" fontId="36" fillId="14" borderId="35" xfId="0" applyFont="1" applyFill="1" applyBorder="1" applyAlignment="1">
      <alignment horizontal="center" vertical="center"/>
    </xf>
    <xf numFmtId="0" fontId="36" fillId="15" borderId="37" xfId="0" applyFont="1" applyFill="1" applyBorder="1" applyAlignment="1">
      <alignment horizontal="center" vertical="center" wrapText="1"/>
    </xf>
    <xf numFmtId="0" fontId="36" fillId="16" borderId="16" xfId="0" applyFont="1" applyFill="1" applyBorder="1" applyAlignment="1">
      <alignment horizontal="center" vertical="center" wrapText="1"/>
    </xf>
    <xf numFmtId="0" fontId="36" fillId="17" borderId="35" xfId="0" applyFont="1" applyFill="1" applyBorder="1" applyAlignment="1">
      <alignment horizontal="center" vertical="center" wrapText="1"/>
    </xf>
    <xf numFmtId="0" fontId="36" fillId="12" borderId="36" xfId="0" applyFont="1" applyFill="1" applyBorder="1" applyAlignment="1">
      <alignment horizontal="center" vertical="center"/>
    </xf>
    <xf numFmtId="0" fontId="36" fillId="13" borderId="36" xfId="0" applyFont="1" applyFill="1" applyBorder="1" applyAlignment="1">
      <alignment horizontal="center" vertical="center" wrapText="1"/>
    </xf>
    <xf numFmtId="0" fontId="36" fillId="14" borderId="36" xfId="0" applyFont="1" applyFill="1" applyBorder="1" applyAlignment="1">
      <alignment horizontal="center" vertical="center"/>
    </xf>
    <xf numFmtId="0" fontId="36" fillId="19" borderId="36" xfId="0" applyFont="1" applyFill="1" applyBorder="1" applyAlignment="1">
      <alignment horizontal="center" vertical="center" wrapText="1"/>
    </xf>
    <xf numFmtId="0" fontId="0" fillId="16" borderId="39" xfId="0" applyFill="1" applyBorder="1" applyAlignment="1">
      <alignment horizontal="center" vertical="center" wrapText="1"/>
    </xf>
    <xf numFmtId="0" fontId="66" fillId="22" borderId="33" xfId="0" applyFont="1" applyFill="1" applyBorder="1" applyAlignment="1">
      <alignment horizontal="center" vertical="center" wrapText="1"/>
    </xf>
    <xf numFmtId="0" fontId="36" fillId="12" borderId="35" xfId="0" applyFont="1" applyFill="1" applyBorder="1" applyAlignment="1">
      <alignment horizontal="center" vertical="center"/>
    </xf>
    <xf numFmtId="0" fontId="0" fillId="16" borderId="36" xfId="0" applyFill="1" applyBorder="1" applyAlignment="1">
      <alignment horizontal="center"/>
    </xf>
    <xf numFmtId="0" fontId="66" fillId="22" borderId="36" xfId="0" applyFont="1" applyFill="1" applyBorder="1" applyAlignment="1">
      <alignment horizontal="center" vertical="center" wrapText="1"/>
    </xf>
    <xf numFmtId="0" fontId="0" fillId="16" borderId="36" xfId="0" applyFill="1" applyBorder="1" applyAlignment="1">
      <alignment horizontal="center" wrapText="1"/>
    </xf>
    <xf numFmtId="0" fontId="7" fillId="0" borderId="0" xfId="0" applyFont="1" applyAlignment="1">
      <alignment wrapText="1"/>
    </xf>
    <xf numFmtId="0" fontId="11" fillId="0" borderId="0" xfId="0" applyFont="1" applyAlignment="1">
      <alignment wrapText="1"/>
    </xf>
    <xf numFmtId="0" fontId="14" fillId="0" borderId="0" xfId="0" applyFont="1" applyAlignment="1">
      <alignment horizontal="left" wrapText="1"/>
    </xf>
    <xf numFmtId="0" fontId="7" fillId="6" borderId="31" xfId="0" applyFont="1" applyFill="1" applyBorder="1" applyAlignment="1">
      <alignment horizontal="center" vertical="center" wrapText="1"/>
    </xf>
    <xf numFmtId="0" fontId="19" fillId="3" borderId="31" xfId="0" applyFont="1" applyFill="1" applyBorder="1" applyAlignment="1">
      <alignment horizontal="center" vertical="center" wrapText="1"/>
    </xf>
    <xf numFmtId="0" fontId="19" fillId="3" borderId="32" xfId="0" applyFont="1" applyFill="1" applyBorder="1" applyAlignment="1">
      <alignment horizontal="center" vertical="center" wrapText="1"/>
    </xf>
    <xf numFmtId="0" fontId="7" fillId="6" borderId="32" xfId="0" applyFont="1" applyFill="1" applyBorder="1" applyAlignment="1">
      <alignment horizontal="center" vertical="center" wrapText="1"/>
    </xf>
    <xf numFmtId="0" fontId="8" fillId="3" borderId="31" xfId="0" applyFont="1" applyFill="1" applyBorder="1" applyAlignment="1">
      <alignment horizontal="center" vertical="center" wrapText="1"/>
    </xf>
    <xf numFmtId="0" fontId="7" fillId="3" borderId="31" xfId="0" applyFont="1" applyFill="1" applyBorder="1" applyAlignment="1">
      <alignment horizontal="center" vertical="center" wrapText="1"/>
    </xf>
    <xf numFmtId="9" fontId="20" fillId="3" borderId="9" xfId="0" applyNumberFormat="1" applyFont="1" applyFill="1" applyBorder="1" applyAlignment="1">
      <alignment vertical="center"/>
    </xf>
    <xf numFmtId="0" fontId="0" fillId="0" borderId="0" xfId="0" applyAlignment="1">
      <alignment horizontal="center" vertical="center"/>
    </xf>
    <xf numFmtId="0" fontId="19" fillId="4" borderId="4" xfId="0" applyFont="1" applyFill="1" applyBorder="1" applyAlignment="1">
      <alignment horizontal="center" vertical="center"/>
    </xf>
    <xf numFmtId="0" fontId="19" fillId="4" borderId="4" xfId="0" applyFont="1" applyFill="1" applyBorder="1" applyAlignment="1">
      <alignment horizontal="center"/>
    </xf>
    <xf numFmtId="9" fontId="19" fillId="3" borderId="7" xfId="0" applyNumberFormat="1" applyFont="1" applyFill="1" applyBorder="1" applyAlignment="1">
      <alignment horizontal="center" vertical="center"/>
    </xf>
    <xf numFmtId="9" fontId="19" fillId="3" borderId="45" xfId="0" applyNumberFormat="1" applyFont="1" applyFill="1" applyBorder="1" applyAlignment="1">
      <alignment horizontal="center" vertical="center"/>
    </xf>
    <xf numFmtId="9" fontId="20" fillId="3" borderId="43" xfId="0" applyNumberFormat="1" applyFont="1" applyFill="1" applyBorder="1" applyAlignment="1">
      <alignment horizontal="center" vertical="center"/>
    </xf>
    <xf numFmtId="0" fontId="23" fillId="3" borderId="2" xfId="0" applyFont="1" applyFill="1" applyBorder="1" applyAlignment="1">
      <alignment vertical="center"/>
    </xf>
    <xf numFmtId="9" fontId="19" fillId="3" borderId="7" xfId="0" applyNumberFormat="1" applyFont="1" applyFill="1" applyBorder="1" applyAlignment="1">
      <alignment horizontal="center"/>
    </xf>
    <xf numFmtId="0" fontId="43" fillId="6" borderId="31" xfId="0" applyFont="1" applyFill="1" applyBorder="1" applyAlignment="1">
      <alignment horizontal="center" vertical="center"/>
    </xf>
    <xf numFmtId="0" fontId="11" fillId="4" borderId="0" xfId="0" applyFont="1" applyFill="1" applyAlignment="1">
      <alignment horizontal="center"/>
    </xf>
    <xf numFmtId="0" fontId="23" fillId="6" borderId="7" xfId="0" applyFont="1" applyFill="1" applyBorder="1" applyAlignment="1">
      <alignment horizontal="center" vertical="center" wrapText="1"/>
    </xf>
    <xf numFmtId="0" fontId="11" fillId="6" borderId="0" xfId="0" applyFont="1" applyFill="1"/>
    <xf numFmtId="0" fontId="12" fillId="6" borderId="0" xfId="0" applyFont="1" applyFill="1"/>
    <xf numFmtId="0" fontId="17" fillId="0" borderId="0" xfId="0" applyFont="1"/>
    <xf numFmtId="3" fontId="17" fillId="0" borderId="0" xfId="0" applyNumberFormat="1" applyFont="1" applyAlignment="1">
      <alignment vertical="top"/>
    </xf>
    <xf numFmtId="0" fontId="11" fillId="0" borderId="0" xfId="0" applyFont="1" applyAlignment="1">
      <alignment vertical="top"/>
    </xf>
    <xf numFmtId="0" fontId="17" fillId="0" borderId="0" xfId="0" applyFont="1" applyAlignment="1">
      <alignment vertical="top"/>
    </xf>
    <xf numFmtId="0" fontId="23" fillId="3" borderId="31" xfId="0" applyFont="1" applyFill="1" applyBorder="1" applyAlignment="1">
      <alignment horizontal="center" vertical="center" wrapText="1"/>
    </xf>
    <xf numFmtId="0" fontId="11" fillId="0" borderId="0" xfId="0" applyFont="1" applyAlignment="1">
      <alignment horizontal="center" vertical="center"/>
    </xf>
    <xf numFmtId="0" fontId="8" fillId="3" borderId="7" xfId="0" applyFont="1" applyFill="1" applyBorder="1" applyAlignment="1">
      <alignment horizontal="center" vertical="center" wrapText="1"/>
    </xf>
    <xf numFmtId="0" fontId="0" fillId="0" borderId="0" xfId="0" applyAlignment="1">
      <alignment horizontal="center" vertical="center" wrapText="1"/>
    </xf>
    <xf numFmtId="0" fontId="31" fillId="3" borderId="31" xfId="0" applyFont="1" applyFill="1" applyBorder="1" applyAlignment="1">
      <alignment horizontal="center" vertical="center" wrapText="1"/>
    </xf>
    <xf numFmtId="0" fontId="53" fillId="3" borderId="7" xfId="0" applyFont="1" applyFill="1" applyBorder="1" applyAlignment="1">
      <alignment horizontal="center" vertical="center" wrapText="1"/>
    </xf>
    <xf numFmtId="0" fontId="36" fillId="3" borderId="7" xfId="0" applyFont="1" applyFill="1" applyBorder="1" applyAlignment="1">
      <alignment horizontal="center" vertical="center" wrapText="1"/>
    </xf>
    <xf numFmtId="0" fontId="0" fillId="0" borderId="0" xfId="0" applyAlignment="1">
      <alignment horizontal="center" wrapText="1"/>
    </xf>
    <xf numFmtId="3" fontId="7" fillId="3" borderId="7" xfId="0" applyNumberFormat="1" applyFont="1" applyFill="1" applyBorder="1" applyAlignment="1">
      <alignment horizontal="center" wrapText="1"/>
    </xf>
    <xf numFmtId="3" fontId="7" fillId="3" borderId="7" xfId="0" applyNumberFormat="1" applyFont="1" applyFill="1" applyBorder="1" applyAlignment="1">
      <alignment horizontal="center" vertical="center" wrapText="1"/>
    </xf>
    <xf numFmtId="3" fontId="43" fillId="3" borderId="7" xfId="0" applyNumberFormat="1" applyFont="1" applyFill="1" applyBorder="1" applyAlignment="1">
      <alignment horizontal="center" vertical="center" wrapText="1"/>
    </xf>
    <xf numFmtId="0" fontId="7" fillId="6" borderId="7" xfId="0" applyFont="1" applyFill="1" applyBorder="1" applyAlignment="1">
      <alignment horizontal="center" vertical="center" wrapText="1"/>
    </xf>
    <xf numFmtId="0" fontId="19" fillId="3" borderId="0" xfId="0" applyFont="1" applyFill="1" applyAlignment="1">
      <alignment horizontal="center" vertical="center" wrapText="1"/>
    </xf>
    <xf numFmtId="0" fontId="19" fillId="0" borderId="0" xfId="0" applyFont="1" applyAlignment="1">
      <alignment horizontal="center" vertical="center" wrapText="1"/>
    </xf>
    <xf numFmtId="1" fontId="19" fillId="3" borderId="7" xfId="0" applyNumberFormat="1" applyFont="1" applyFill="1" applyBorder="1" applyAlignment="1">
      <alignment horizontal="center" vertical="center"/>
    </xf>
    <xf numFmtId="1" fontId="19" fillId="3" borderId="12" xfId="0" applyNumberFormat="1" applyFont="1" applyFill="1" applyBorder="1" applyAlignment="1">
      <alignment horizontal="center" vertical="center" wrapText="1"/>
    </xf>
    <xf numFmtId="0" fontId="38" fillId="0" borderId="0" xfId="0" applyFont="1" applyAlignment="1">
      <alignment wrapText="1"/>
    </xf>
    <xf numFmtId="0" fontId="0" fillId="16" borderId="4" xfId="0" applyFill="1" applyBorder="1" applyAlignment="1">
      <alignment horizontal="center" vertical="center" wrapText="1"/>
    </xf>
    <xf numFmtId="0" fontId="24" fillId="21" borderId="6" xfId="0" applyFont="1" applyFill="1" applyBorder="1" applyAlignment="1">
      <alignment horizontal="center" vertical="center" wrapText="1"/>
    </xf>
    <xf numFmtId="0" fontId="0" fillId="16" borderId="6" xfId="0" applyFill="1" applyBorder="1" applyAlignment="1">
      <alignment horizontal="center" vertical="center" wrapText="1"/>
    </xf>
    <xf numFmtId="0" fontId="66" fillId="22" borderId="34" xfId="0" applyFont="1" applyFill="1" applyBorder="1" applyAlignment="1">
      <alignment horizontal="center" vertical="center" wrapText="1"/>
    </xf>
    <xf numFmtId="0" fontId="36" fillId="22" borderId="36" xfId="0" applyFont="1" applyFill="1" applyBorder="1" applyAlignment="1">
      <alignment horizontal="center"/>
    </xf>
    <xf numFmtId="0" fontId="36" fillId="16" borderId="24" xfId="0" applyFont="1" applyFill="1" applyBorder="1" applyAlignment="1">
      <alignment horizontal="center" vertical="center" wrapText="1"/>
    </xf>
    <xf numFmtId="0" fontId="24" fillId="21" borderId="24" xfId="0" applyFont="1" applyFill="1" applyBorder="1" applyAlignment="1">
      <alignment wrapText="1"/>
    </xf>
    <xf numFmtId="0" fontId="24" fillId="20" borderId="6" xfId="0" applyFont="1" applyFill="1" applyBorder="1" applyAlignment="1">
      <alignment horizontal="center" vertical="center" wrapText="1"/>
    </xf>
    <xf numFmtId="0" fontId="36" fillId="19" borderId="29" xfId="0" applyFont="1" applyFill="1" applyBorder="1" applyAlignment="1">
      <alignment horizontal="center" vertical="center" wrapText="1"/>
    </xf>
    <xf numFmtId="0" fontId="36" fillId="12" borderId="29" xfId="0" applyFont="1" applyFill="1" applyBorder="1" applyAlignment="1">
      <alignment horizontal="center" vertical="center"/>
    </xf>
    <xf numFmtId="0" fontId="0" fillId="16" borderId="24" xfId="0" applyFill="1" applyBorder="1" applyAlignment="1">
      <alignment horizontal="center"/>
    </xf>
    <xf numFmtId="0" fontId="24" fillId="20" borderId="24" xfId="0" applyFont="1" applyFill="1" applyBorder="1" applyAlignment="1">
      <alignment horizontal="center" wrapText="1"/>
    </xf>
    <xf numFmtId="0" fontId="36" fillId="15" borderId="49" xfId="0" applyFont="1" applyFill="1" applyBorder="1" applyAlignment="1">
      <alignment horizontal="center" vertical="center" wrapText="1"/>
    </xf>
    <xf numFmtId="0" fontId="36" fillId="18" borderId="16" xfId="0" applyFont="1" applyFill="1" applyBorder="1" applyAlignment="1">
      <alignment horizontal="center" vertical="center" wrapText="1"/>
    </xf>
    <xf numFmtId="0" fontId="73" fillId="0" borderId="0" xfId="0" applyFont="1" applyAlignment="1">
      <alignment vertical="center"/>
    </xf>
    <xf numFmtId="0" fontId="73" fillId="0" borderId="3" xfId="0" applyFont="1" applyBorder="1" applyAlignment="1">
      <alignment horizontal="center" vertical="center" wrapText="1"/>
    </xf>
    <xf numFmtId="0" fontId="28" fillId="3" borderId="52" xfId="0" applyFont="1" applyFill="1" applyBorder="1" applyAlignment="1">
      <alignment horizontal="center" vertical="top" wrapText="1"/>
    </xf>
    <xf numFmtId="0" fontId="28" fillId="3" borderId="7" xfId="0" applyFont="1" applyFill="1" applyBorder="1" applyAlignment="1">
      <alignment horizontal="center" vertical="top" wrapText="1"/>
    </xf>
    <xf numFmtId="0" fontId="28" fillId="3" borderId="53" xfId="0" applyFont="1" applyFill="1" applyBorder="1" applyAlignment="1">
      <alignment horizontal="center" vertical="top" wrapText="1"/>
    </xf>
    <xf numFmtId="0" fontId="74" fillId="3" borderId="8" xfId="0" applyFont="1" applyFill="1" applyBorder="1" applyAlignment="1">
      <alignment horizontal="center" vertical="top" wrapText="1"/>
    </xf>
    <xf numFmtId="0" fontId="73" fillId="0" borderId="0" xfId="0" applyFont="1" applyAlignment="1">
      <alignment vertical="top"/>
    </xf>
    <xf numFmtId="196" fontId="28" fillId="4" borderId="15" xfId="0" applyNumberFormat="1" applyFont="1" applyFill="1" applyBorder="1" applyAlignment="1">
      <alignment horizontal="center"/>
    </xf>
    <xf numFmtId="197" fontId="28" fillId="4" borderId="11" xfId="0" applyNumberFormat="1" applyFont="1" applyFill="1" applyBorder="1" applyAlignment="1">
      <alignment horizontal="right" indent="2"/>
    </xf>
    <xf numFmtId="196" fontId="28" fillId="4" borderId="0" xfId="0" applyNumberFormat="1" applyFont="1" applyFill="1" applyAlignment="1">
      <alignment horizontal="right" indent="2"/>
    </xf>
    <xf numFmtId="197" fontId="28" fillId="4" borderId="0" xfId="0" applyNumberFormat="1" applyFont="1" applyFill="1" applyAlignment="1">
      <alignment horizontal="right" indent="2"/>
    </xf>
    <xf numFmtId="197" fontId="28" fillId="4" borderId="54" xfId="0" applyNumberFormat="1" applyFont="1" applyFill="1" applyBorder="1" applyAlignment="1">
      <alignment horizontal="right" indent="1"/>
    </xf>
    <xf numFmtId="197" fontId="28" fillId="4" borderId="55" xfId="0" applyNumberFormat="1" applyFont="1" applyFill="1" applyBorder="1" applyAlignment="1">
      <alignment horizontal="right" indent="3"/>
    </xf>
    <xf numFmtId="196" fontId="28" fillId="4" borderId="0" xfId="0" applyNumberFormat="1" applyFont="1" applyFill="1" applyAlignment="1">
      <alignment horizontal="right" indent="3"/>
    </xf>
    <xf numFmtId="197" fontId="28" fillId="4" borderId="54" xfId="0" applyNumberFormat="1" applyFont="1" applyFill="1" applyBorder="1" applyAlignment="1">
      <alignment horizontal="right" indent="3"/>
    </xf>
    <xf numFmtId="197" fontId="28" fillId="4" borderId="55" xfId="0" applyNumberFormat="1" applyFont="1" applyFill="1" applyBorder="1" applyAlignment="1">
      <alignment horizontal="right" indent="2"/>
    </xf>
    <xf numFmtId="196" fontId="28" fillId="4" borderId="54" xfId="0" applyNumberFormat="1" applyFont="1" applyFill="1" applyBorder="1" applyAlignment="1">
      <alignment horizontal="right" indent="2"/>
    </xf>
    <xf numFmtId="196" fontId="28" fillId="4" borderId="5" xfId="0" applyNumberFormat="1" applyFont="1" applyFill="1" applyBorder="1" applyAlignment="1">
      <alignment horizontal="right" indent="2"/>
    </xf>
    <xf numFmtId="0" fontId="76" fillId="0" borderId="0" xfId="0" applyFont="1"/>
    <xf numFmtId="198" fontId="28" fillId="4" borderId="11" xfId="0" applyNumberFormat="1" applyFont="1" applyFill="1" applyBorder="1" applyAlignment="1">
      <alignment horizontal="right" indent="2"/>
    </xf>
    <xf numFmtId="196" fontId="28" fillId="4" borderId="54" xfId="0" applyNumberFormat="1" applyFont="1" applyFill="1" applyBorder="1" applyAlignment="1">
      <alignment horizontal="right" indent="1"/>
    </xf>
    <xf numFmtId="196" fontId="28" fillId="4" borderId="55" xfId="0" applyNumberFormat="1" applyFont="1" applyFill="1" applyBorder="1" applyAlignment="1">
      <alignment horizontal="right" indent="3"/>
    </xf>
    <xf numFmtId="198" fontId="28" fillId="4" borderId="54" xfId="0" applyNumberFormat="1" applyFont="1" applyFill="1" applyBorder="1" applyAlignment="1">
      <alignment horizontal="right" indent="3"/>
    </xf>
    <xf numFmtId="196" fontId="28" fillId="4" borderId="55" xfId="0" applyNumberFormat="1" applyFont="1" applyFill="1" applyBorder="1" applyAlignment="1">
      <alignment horizontal="right" indent="2"/>
    </xf>
    <xf numFmtId="198" fontId="28" fillId="4" borderId="55" xfId="0" applyNumberFormat="1" applyFont="1" applyFill="1" applyBorder="1" applyAlignment="1">
      <alignment horizontal="right" indent="2"/>
    </xf>
    <xf numFmtId="196" fontId="28" fillId="4" borderId="15" xfId="0" applyNumberFormat="1" applyFont="1" applyFill="1" applyBorder="1" applyAlignment="1">
      <alignment horizontal="center" vertical="center"/>
    </xf>
    <xf numFmtId="198" fontId="28" fillId="4" borderId="11" xfId="0" applyNumberFormat="1" applyFont="1" applyFill="1" applyBorder="1" applyAlignment="1">
      <alignment horizontal="right" vertical="center" indent="2"/>
    </xf>
    <xf numFmtId="196" fontId="28" fillId="4" borderId="0" xfId="0" applyNumberFormat="1" applyFont="1" applyFill="1" applyAlignment="1">
      <alignment horizontal="right" vertical="center" indent="2"/>
    </xf>
    <xf numFmtId="196" fontId="28" fillId="4" borderId="54" xfId="0" applyNumberFormat="1" applyFont="1" applyFill="1" applyBorder="1" applyAlignment="1">
      <alignment horizontal="right" vertical="center" indent="1"/>
    </xf>
    <xf numFmtId="196" fontId="28" fillId="4" borderId="55" xfId="0" applyNumberFormat="1" applyFont="1" applyFill="1" applyBorder="1" applyAlignment="1">
      <alignment horizontal="right" vertical="center" indent="3"/>
    </xf>
    <xf numFmtId="196" fontId="28" fillId="4" borderId="0" xfId="0" applyNumberFormat="1" applyFont="1" applyFill="1" applyAlignment="1">
      <alignment horizontal="right" vertical="center" indent="3"/>
    </xf>
    <xf numFmtId="198" fontId="28" fillId="4" borderId="54" xfId="0" applyNumberFormat="1" applyFont="1" applyFill="1" applyBorder="1" applyAlignment="1">
      <alignment horizontal="right" vertical="center" indent="3"/>
    </xf>
    <xf numFmtId="198" fontId="28" fillId="4" borderId="55" xfId="0" applyNumberFormat="1" applyFont="1" applyFill="1" applyBorder="1" applyAlignment="1">
      <alignment horizontal="right" vertical="center" indent="2"/>
    </xf>
    <xf numFmtId="196" fontId="28" fillId="4" borderId="54" xfId="0" applyNumberFormat="1" applyFont="1" applyFill="1" applyBorder="1" applyAlignment="1">
      <alignment horizontal="right" vertical="center" indent="2"/>
    </xf>
    <xf numFmtId="196" fontId="28" fillId="4" borderId="5" xfId="0" applyNumberFormat="1" applyFont="1" applyFill="1" applyBorder="1" applyAlignment="1">
      <alignment horizontal="right" vertical="center" indent="2"/>
    </xf>
    <xf numFmtId="197" fontId="28" fillId="4" borderId="7" xfId="0" applyNumberFormat="1" applyFont="1" applyFill="1" applyBorder="1" applyAlignment="1">
      <alignment horizontal="right" vertical="top" indent="2"/>
    </xf>
    <xf numFmtId="197" fontId="28" fillId="4" borderId="52" xfId="0" applyNumberFormat="1" applyFont="1" applyFill="1" applyBorder="1" applyAlignment="1">
      <alignment horizontal="right" vertical="top" indent="2"/>
    </xf>
    <xf numFmtId="0" fontId="19" fillId="3" borderId="0" xfId="0" applyFont="1" applyFill="1"/>
    <xf numFmtId="0" fontId="19" fillId="3" borderId="0" xfId="0" applyFont="1" applyFill="1" applyAlignment="1">
      <alignment wrapText="1"/>
    </xf>
    <xf numFmtId="0" fontId="19" fillId="3" borderId="0" xfId="0" applyFont="1" applyFill="1" applyAlignment="1">
      <alignment horizontal="center" vertical="center"/>
    </xf>
    <xf numFmtId="166" fontId="19" fillId="3" borderId="0" xfId="0" applyNumberFormat="1" applyFont="1" applyFill="1" applyAlignment="1">
      <alignment horizontal="center" vertical="center" wrapText="1"/>
    </xf>
    <xf numFmtId="0" fontId="73" fillId="0" borderId="0" xfId="0" applyFont="1"/>
    <xf numFmtId="0" fontId="16" fillId="3" borderId="0" xfId="0" applyFont="1" applyFill="1" applyAlignment="1">
      <alignment horizontal="left"/>
    </xf>
    <xf numFmtId="0" fontId="19" fillId="0" borderId="0" xfId="0" applyFont="1" applyAlignment="1">
      <alignment wrapText="1"/>
    </xf>
    <xf numFmtId="1" fontId="19" fillId="0" borderId="0" xfId="0" applyNumberFormat="1" applyFont="1"/>
    <xf numFmtId="1" fontId="19" fillId="0" borderId="0" xfId="0" applyNumberFormat="1" applyFont="1" applyAlignment="1">
      <alignment wrapText="1"/>
    </xf>
    <xf numFmtId="167" fontId="19" fillId="0" borderId="0" xfId="3" applyNumberFormat="1" applyFont="1"/>
    <xf numFmtId="167" fontId="19" fillId="0" borderId="0" xfId="0" applyNumberFormat="1" applyFont="1"/>
    <xf numFmtId="10" fontId="19" fillId="0" borderId="0" xfId="3" applyNumberFormat="1" applyFont="1"/>
    <xf numFmtId="165" fontId="19" fillId="0" borderId="0" xfId="1" applyNumberFormat="1" applyFont="1"/>
    <xf numFmtId="0" fontId="23" fillId="3" borderId="30" xfId="0" applyFont="1" applyFill="1" applyBorder="1" applyAlignment="1">
      <alignment horizontal="center" vertical="center" wrapText="1"/>
    </xf>
    <xf numFmtId="0" fontId="23" fillId="3" borderId="58" xfId="0" applyFont="1" applyFill="1" applyBorder="1" applyAlignment="1">
      <alignment horizontal="center" vertical="center" wrapText="1"/>
    </xf>
    <xf numFmtId="0" fontId="23" fillId="3" borderId="59" xfId="0" applyFont="1" applyFill="1" applyBorder="1" applyAlignment="1">
      <alignment horizontal="center" vertical="center" wrapText="1"/>
    </xf>
    <xf numFmtId="49" fontId="28" fillId="4" borderId="4" xfId="0" applyNumberFormat="1" applyFont="1" applyFill="1" applyBorder="1" applyAlignment="1">
      <alignment horizontal="center" wrapText="1"/>
    </xf>
    <xf numFmtId="198" fontId="28" fillId="4" borderId="11" xfId="0" applyNumberFormat="1" applyFont="1" applyFill="1" applyBorder="1" applyAlignment="1">
      <alignment horizontal="right" indent="1"/>
    </xf>
    <xf numFmtId="199" fontId="28" fillId="4" borderId="54" xfId="0" applyNumberFormat="1" applyFont="1" applyFill="1" applyBorder="1" applyAlignment="1">
      <alignment horizontal="right" indent="2"/>
    </xf>
    <xf numFmtId="197" fontId="28" fillId="4" borderId="55" xfId="0" applyNumberFormat="1" applyFont="1" applyFill="1" applyBorder="1" applyAlignment="1">
      <alignment horizontal="right" indent="1"/>
    </xf>
    <xf numFmtId="196" fontId="28" fillId="4" borderId="60" xfId="0" applyNumberFormat="1" applyFont="1" applyFill="1" applyBorder="1" applyAlignment="1">
      <alignment horizontal="right" indent="3"/>
    </xf>
    <xf numFmtId="200" fontId="73" fillId="0" borderId="0" xfId="0" applyNumberFormat="1" applyFont="1"/>
    <xf numFmtId="181" fontId="73" fillId="0" borderId="0" xfId="0" applyNumberFormat="1" applyFont="1"/>
    <xf numFmtId="164" fontId="73" fillId="0" borderId="0" xfId="0" applyNumberFormat="1" applyFont="1"/>
    <xf numFmtId="0" fontId="76" fillId="0" borderId="0" xfId="10" applyFont="1"/>
    <xf numFmtId="49" fontId="28" fillId="4" borderId="4" xfId="0" applyNumberFormat="1" applyFont="1" applyFill="1" applyBorder="1" applyAlignment="1">
      <alignment horizontal="center" vertical="center"/>
    </xf>
    <xf numFmtId="198" fontId="28" fillId="4" borderId="11" xfId="0" applyNumberFormat="1" applyFont="1" applyFill="1" applyBorder="1" applyAlignment="1">
      <alignment horizontal="right" vertical="center" indent="1"/>
    </xf>
    <xf numFmtId="199" fontId="28" fillId="4" borderId="54" xfId="0" applyNumberFormat="1" applyFont="1" applyFill="1" applyBorder="1" applyAlignment="1">
      <alignment horizontal="right" vertical="center" indent="2"/>
    </xf>
    <xf numFmtId="198" fontId="28" fillId="4" borderId="55" xfId="0" applyNumberFormat="1" applyFont="1" applyFill="1" applyBorder="1" applyAlignment="1">
      <alignment horizontal="right" vertical="center" indent="1"/>
    </xf>
    <xf numFmtId="198" fontId="28" fillId="4" borderId="0" xfId="0" applyNumberFormat="1" applyFont="1" applyFill="1" applyAlignment="1">
      <alignment horizontal="right" vertical="center" indent="2"/>
    </xf>
    <xf numFmtId="196" fontId="28" fillId="4" borderId="60" xfId="0" applyNumberFormat="1" applyFont="1" applyFill="1" applyBorder="1" applyAlignment="1">
      <alignment horizontal="right" vertical="center" indent="3"/>
    </xf>
    <xf numFmtId="195" fontId="76" fillId="0" borderId="0" xfId="11" applyNumberFormat="1" applyFont="1"/>
    <xf numFmtId="198" fontId="28" fillId="4" borderId="55" xfId="1" applyNumberFormat="1" applyFont="1" applyFill="1" applyBorder="1" applyAlignment="1">
      <alignment horizontal="right" vertical="center" indent="2"/>
    </xf>
    <xf numFmtId="198" fontId="28" fillId="4" borderId="0" xfId="1" applyNumberFormat="1" applyFont="1" applyFill="1" applyAlignment="1">
      <alignment horizontal="right" vertical="center" indent="2"/>
    </xf>
    <xf numFmtId="49" fontId="28" fillId="4" borderId="4" xfId="0" applyNumberFormat="1" applyFont="1" applyFill="1" applyBorder="1" applyAlignment="1">
      <alignment horizontal="center" vertical="top" wrapText="1"/>
    </xf>
    <xf numFmtId="198" fontId="28" fillId="4" borderId="11" xfId="0" applyNumberFormat="1" applyFont="1" applyFill="1" applyBorder="1" applyAlignment="1">
      <alignment horizontal="right" vertical="top" indent="1"/>
    </xf>
    <xf numFmtId="199" fontId="28" fillId="4" borderId="54" xfId="0" applyNumberFormat="1" applyFont="1" applyFill="1" applyBorder="1" applyAlignment="1">
      <alignment horizontal="right" vertical="top" indent="2"/>
    </xf>
    <xf numFmtId="197" fontId="28" fillId="4" borderId="55" xfId="0" applyNumberFormat="1" applyFont="1" applyFill="1" applyBorder="1" applyAlignment="1">
      <alignment horizontal="right" vertical="top" indent="1"/>
    </xf>
    <xf numFmtId="198" fontId="28" fillId="4" borderId="55" xfId="0" applyNumberFormat="1" applyFont="1" applyFill="1" applyBorder="1" applyAlignment="1">
      <alignment horizontal="right" vertical="top" indent="2"/>
    </xf>
    <xf numFmtId="198" fontId="28" fillId="4" borderId="0" xfId="0" applyNumberFormat="1" applyFont="1" applyFill="1" applyAlignment="1">
      <alignment horizontal="right" vertical="top" indent="2"/>
    </xf>
    <xf numFmtId="196" fontId="28" fillId="4" borderId="60" xfId="0" applyNumberFormat="1" applyFont="1" applyFill="1" applyBorder="1" applyAlignment="1">
      <alignment horizontal="right" vertical="top" indent="3"/>
    </xf>
    <xf numFmtId="200" fontId="73" fillId="0" borderId="0" xfId="0" applyNumberFormat="1" applyFont="1" applyAlignment="1">
      <alignment vertical="top"/>
    </xf>
    <xf numFmtId="195" fontId="76" fillId="0" borderId="0" xfId="11" applyNumberFormat="1" applyFont="1" applyAlignment="1">
      <alignment vertical="top"/>
    </xf>
    <xf numFmtId="49" fontId="28" fillId="4" borderId="4" xfId="0" applyNumberFormat="1" applyFont="1" applyFill="1" applyBorder="1" applyAlignment="1">
      <alignment horizontal="center" vertical="center" wrapText="1"/>
    </xf>
    <xf numFmtId="197" fontId="28" fillId="4" borderId="11" xfId="0" applyNumberFormat="1" applyFont="1" applyFill="1" applyBorder="1" applyAlignment="1">
      <alignment horizontal="right" vertical="center" indent="1"/>
    </xf>
    <xf numFmtId="197" fontId="28" fillId="4" borderId="55" xfId="0" applyNumberFormat="1" applyFont="1" applyFill="1" applyBorder="1" applyAlignment="1">
      <alignment horizontal="right" vertical="center" indent="1"/>
    </xf>
    <xf numFmtId="197" fontId="28" fillId="4" borderId="55" xfId="0" applyNumberFormat="1" applyFont="1" applyFill="1" applyBorder="1" applyAlignment="1">
      <alignment horizontal="right" vertical="center" indent="2"/>
    </xf>
    <xf numFmtId="197" fontId="28" fillId="4" borderId="0" xfId="0" applyNumberFormat="1" applyFont="1" applyFill="1" applyAlignment="1">
      <alignment horizontal="right" vertical="center" indent="2"/>
    </xf>
    <xf numFmtId="197" fontId="28" fillId="4" borderId="11" xfId="0" applyNumberFormat="1" applyFont="1" applyFill="1" applyBorder="1" applyAlignment="1">
      <alignment horizontal="right" vertical="top" indent="1"/>
    </xf>
    <xf numFmtId="197" fontId="28" fillId="4" borderId="55" xfId="0" applyNumberFormat="1" applyFont="1" applyFill="1" applyBorder="1" applyAlignment="1">
      <alignment horizontal="right" vertical="top" indent="2"/>
    </xf>
    <xf numFmtId="197" fontId="28" fillId="4" borderId="0" xfId="0" applyNumberFormat="1" applyFont="1" applyFill="1" applyAlignment="1">
      <alignment horizontal="right" vertical="top" indent="2"/>
    </xf>
    <xf numFmtId="49" fontId="28" fillId="4" borderId="6" xfId="0" applyNumberFormat="1" applyFont="1" applyFill="1" applyBorder="1" applyAlignment="1">
      <alignment horizontal="center" vertical="top" wrapText="1"/>
    </xf>
    <xf numFmtId="197" fontId="28" fillId="4" borderId="12" xfId="0" applyNumberFormat="1" applyFont="1" applyFill="1" applyBorder="1" applyAlignment="1">
      <alignment horizontal="right" vertical="top" indent="1"/>
    </xf>
    <xf numFmtId="199" fontId="28" fillId="4" borderId="53" xfId="0" applyNumberFormat="1" applyFont="1" applyFill="1" applyBorder="1" applyAlignment="1">
      <alignment horizontal="right" vertical="top" indent="2"/>
    </xf>
    <xf numFmtId="197" fontId="28" fillId="4" borderId="52" xfId="0" applyNumberFormat="1" applyFont="1" applyFill="1" applyBorder="1" applyAlignment="1">
      <alignment horizontal="right" vertical="top" indent="1"/>
    </xf>
    <xf numFmtId="0" fontId="73" fillId="0" borderId="0" xfId="0" applyFont="1" applyAlignment="1">
      <alignment horizontal="center"/>
    </xf>
    <xf numFmtId="0" fontId="23" fillId="3" borderId="42" xfId="0" applyFont="1" applyFill="1" applyBorder="1" applyAlignment="1">
      <alignment horizontal="center" vertical="center" wrapText="1"/>
    </xf>
    <xf numFmtId="0" fontId="23" fillId="3" borderId="62" xfId="0" applyFont="1" applyFill="1" applyBorder="1" applyAlignment="1">
      <alignment horizontal="center" vertical="center" wrapText="1"/>
    </xf>
    <xf numFmtId="0" fontId="23" fillId="3" borderId="32" xfId="0" applyFont="1" applyFill="1" applyBorder="1" applyAlignment="1">
      <alignment horizontal="center" vertical="center" wrapText="1"/>
    </xf>
    <xf numFmtId="0" fontId="73" fillId="0" borderId="0" xfId="0" applyFont="1" applyAlignment="1">
      <alignment wrapText="1"/>
    </xf>
    <xf numFmtId="0" fontId="28" fillId="4" borderId="15" xfId="0" applyFont="1" applyFill="1" applyBorder="1" applyAlignment="1">
      <alignment horizontal="center" vertical="center"/>
    </xf>
    <xf numFmtId="198" fontId="28" fillId="4" borderId="0" xfId="1" applyNumberFormat="1" applyFont="1" applyFill="1" applyAlignment="1">
      <alignment horizontal="right" vertical="center" indent="3"/>
    </xf>
    <xf numFmtId="199" fontId="28" fillId="4" borderId="0" xfId="3" applyNumberFormat="1" applyFont="1" applyFill="1" applyAlignment="1">
      <alignment horizontal="right" vertical="center" indent="2"/>
    </xf>
    <xf numFmtId="199" fontId="28" fillId="4" borderId="2" xfId="3" applyNumberFormat="1" applyFont="1" applyFill="1" applyBorder="1" applyAlignment="1">
      <alignment horizontal="right" vertical="center" indent="2"/>
    </xf>
    <xf numFmtId="197" fontId="28" fillId="4" borderId="5" xfId="0" applyNumberFormat="1" applyFont="1" applyFill="1" applyBorder="1" applyAlignment="1">
      <alignment horizontal="right" vertical="center" indent="4"/>
    </xf>
    <xf numFmtId="175" fontId="73" fillId="0" borderId="0" xfId="0" applyNumberFormat="1" applyFont="1" applyAlignment="1">
      <alignment vertical="center"/>
    </xf>
    <xf numFmtId="198" fontId="28" fillId="4" borderId="5" xfId="0" quotePrefix="1" applyNumberFormat="1" applyFont="1" applyFill="1" applyBorder="1" applyAlignment="1">
      <alignment horizontal="right" vertical="center" indent="4"/>
    </xf>
    <xf numFmtId="0" fontId="76" fillId="0" borderId="0" xfId="10" applyFont="1" applyAlignment="1">
      <alignment vertical="center"/>
    </xf>
    <xf numFmtId="3" fontId="28" fillId="4" borderId="15" xfId="0" applyNumberFormat="1" applyFont="1" applyFill="1" applyBorder="1" applyAlignment="1">
      <alignment horizontal="center" vertical="center"/>
    </xf>
    <xf numFmtId="0" fontId="28" fillId="4" borderId="16" xfId="0" applyFont="1" applyFill="1" applyBorder="1" applyAlignment="1">
      <alignment horizontal="center" vertical="center" wrapText="1"/>
    </xf>
    <xf numFmtId="198" fontId="28" fillId="4" borderId="7" xfId="1" applyNumberFormat="1" applyFont="1" applyFill="1" applyBorder="1" applyAlignment="1">
      <alignment horizontal="right" vertical="center" indent="3"/>
    </xf>
    <xf numFmtId="199" fontId="28" fillId="4" borderId="7" xfId="3" applyNumberFormat="1" applyFont="1" applyFill="1" applyBorder="1" applyAlignment="1">
      <alignment horizontal="right" vertical="center" indent="2"/>
    </xf>
    <xf numFmtId="197" fontId="28" fillId="4" borderId="52" xfId="0" applyNumberFormat="1" applyFont="1" applyFill="1" applyBorder="1" applyAlignment="1">
      <alignment horizontal="right" vertical="center" indent="2"/>
    </xf>
    <xf numFmtId="197" fontId="28" fillId="4" borderId="8" xfId="0" applyNumberFormat="1" applyFont="1" applyFill="1" applyBorder="1" applyAlignment="1">
      <alignment horizontal="right" vertical="center" indent="4"/>
    </xf>
    <xf numFmtId="0" fontId="73" fillId="0" borderId="0" xfId="0" applyFont="1" applyAlignment="1">
      <alignment vertical="center" wrapText="1"/>
    </xf>
    <xf numFmtId="175" fontId="73" fillId="0" borderId="0" xfId="0" applyNumberFormat="1" applyFont="1" applyAlignment="1">
      <alignment vertical="center" wrapText="1"/>
    </xf>
    <xf numFmtId="0" fontId="76" fillId="0" borderId="0" xfId="10" applyFont="1" applyAlignment="1">
      <alignment vertical="center" wrapText="1"/>
    </xf>
    <xf numFmtId="0" fontId="16" fillId="3" borderId="0" xfId="0" applyFont="1" applyFill="1" applyAlignment="1">
      <alignment horizontal="left" wrapText="1"/>
    </xf>
    <xf numFmtId="165" fontId="76" fillId="0" borderId="0" xfId="12" applyNumberFormat="1" applyFont="1"/>
    <xf numFmtId="0" fontId="19" fillId="0" borderId="52"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8" xfId="0" applyFont="1" applyBorder="1" applyAlignment="1">
      <alignment horizontal="center" vertical="center" wrapText="1"/>
    </xf>
    <xf numFmtId="0" fontId="28" fillId="4" borderId="15" xfId="0" applyFont="1" applyFill="1" applyBorder="1" applyAlignment="1">
      <alignment horizontal="center" vertical="center" wrapText="1"/>
    </xf>
    <xf numFmtId="198" fontId="28" fillId="4" borderId="0" xfId="0" applyNumberFormat="1" applyFont="1" applyFill="1" applyAlignment="1">
      <alignment horizontal="right" vertical="center"/>
    </xf>
    <xf numFmtId="199" fontId="28" fillId="4" borderId="54" xfId="3" applyNumberFormat="1" applyFont="1" applyFill="1" applyBorder="1" applyAlignment="1">
      <alignment horizontal="center" vertical="center"/>
    </xf>
    <xf numFmtId="197" fontId="28" fillId="4" borderId="0" xfId="0" applyNumberFormat="1" applyFont="1" applyFill="1" applyAlignment="1">
      <alignment horizontal="right" vertical="center" indent="1"/>
    </xf>
    <xf numFmtId="198" fontId="28" fillId="4" borderId="11" xfId="0" applyNumberFormat="1" applyFont="1" applyFill="1" applyBorder="1" applyAlignment="1">
      <alignment horizontal="right" vertical="center"/>
    </xf>
    <xf numFmtId="167" fontId="28" fillId="4" borderId="54" xfId="3" applyNumberFormat="1" applyFont="1" applyFill="1" applyBorder="1" applyAlignment="1">
      <alignment horizontal="center" vertical="center"/>
    </xf>
    <xf numFmtId="197" fontId="28" fillId="4" borderId="10" xfId="0" applyNumberFormat="1" applyFont="1" applyFill="1" applyBorder="1" applyAlignment="1">
      <alignment horizontal="right" vertical="center" indent="1"/>
    </xf>
    <xf numFmtId="197" fontId="28" fillId="4" borderId="5" xfId="0" applyNumberFormat="1" applyFont="1" applyFill="1" applyBorder="1" applyAlignment="1">
      <alignment horizontal="right" vertical="center" indent="1"/>
    </xf>
    <xf numFmtId="0" fontId="76" fillId="0" borderId="0" xfId="0" applyFont="1" applyAlignment="1">
      <alignment vertical="center"/>
    </xf>
    <xf numFmtId="3" fontId="76" fillId="0" borderId="0" xfId="0" applyNumberFormat="1" applyFont="1" applyAlignment="1">
      <alignment vertical="center"/>
    </xf>
    <xf numFmtId="198" fontId="28" fillId="4" borderId="0" xfId="0" applyNumberFormat="1" applyFont="1" applyFill="1" applyAlignment="1">
      <alignment horizontal="right" vertical="center" indent="1"/>
    </xf>
    <xf numFmtId="198" fontId="28" fillId="4" borderId="10" xfId="0" applyNumberFormat="1" applyFont="1" applyFill="1" applyBorder="1" applyAlignment="1">
      <alignment horizontal="right" vertical="center" indent="1"/>
    </xf>
    <xf numFmtId="198" fontId="28" fillId="4" borderId="5" xfId="0" applyNumberFormat="1" applyFont="1" applyFill="1" applyBorder="1" applyAlignment="1">
      <alignment horizontal="right" vertical="center" indent="1"/>
    </xf>
    <xf numFmtId="3" fontId="76" fillId="0" borderId="0" xfId="0" applyNumberFormat="1" applyFont="1"/>
    <xf numFmtId="198" fontId="28" fillId="4" borderId="7" xfId="1" applyNumberFormat="1" applyFont="1" applyFill="1" applyBorder="1" applyAlignment="1">
      <alignment horizontal="right" vertical="center"/>
    </xf>
    <xf numFmtId="199" fontId="28" fillId="4" borderId="53" xfId="3" applyNumberFormat="1" applyFont="1" applyFill="1" applyBorder="1" applyAlignment="1">
      <alignment horizontal="center" vertical="center"/>
    </xf>
    <xf numFmtId="197" fontId="28" fillId="4" borderId="7" xfId="0" applyNumberFormat="1" applyFont="1" applyFill="1" applyBorder="1" applyAlignment="1">
      <alignment horizontal="right" vertical="center" indent="1"/>
    </xf>
    <xf numFmtId="198" fontId="28" fillId="4" borderId="12" xfId="0" applyNumberFormat="1" applyFont="1" applyFill="1" applyBorder="1" applyAlignment="1">
      <alignment horizontal="right" vertical="center"/>
    </xf>
    <xf numFmtId="167" fontId="28" fillId="4" borderId="53" xfId="3" applyNumberFormat="1" applyFont="1" applyFill="1" applyBorder="1" applyAlignment="1">
      <alignment horizontal="center" vertical="center"/>
    </xf>
    <xf numFmtId="197" fontId="28" fillId="4" borderId="13" xfId="0" applyNumberFormat="1" applyFont="1" applyFill="1" applyBorder="1" applyAlignment="1">
      <alignment horizontal="right" vertical="center" indent="1"/>
    </xf>
    <xf numFmtId="198" fontId="28" fillId="4" borderId="7" xfId="0" applyNumberFormat="1" applyFont="1" applyFill="1" applyBorder="1" applyAlignment="1">
      <alignment horizontal="right" vertical="center"/>
    </xf>
    <xf numFmtId="197" fontId="28" fillId="4" borderId="8" xfId="0" applyNumberFormat="1" applyFont="1" applyFill="1" applyBorder="1" applyAlignment="1">
      <alignment horizontal="right" vertical="center" indent="1"/>
    </xf>
    <xf numFmtId="3" fontId="19" fillId="3" borderId="0" xfId="0" applyNumberFormat="1" applyFont="1" applyFill="1"/>
    <xf numFmtId="0" fontId="73" fillId="3" borderId="0" xfId="0" applyFont="1" applyFill="1"/>
    <xf numFmtId="0" fontId="19" fillId="0" borderId="7" xfId="0" applyFont="1" applyBorder="1" applyAlignment="1">
      <alignment horizontal="center" vertical="center" wrapText="1"/>
    </xf>
    <xf numFmtId="199" fontId="28" fillId="4" borderId="54" xfId="3" applyNumberFormat="1" applyFont="1" applyFill="1" applyBorder="1" applyAlignment="1">
      <alignment horizontal="right" vertical="center" indent="1"/>
    </xf>
    <xf numFmtId="0" fontId="28" fillId="4" borderId="16" xfId="0" applyFont="1" applyFill="1" applyBorder="1" applyAlignment="1">
      <alignment horizontal="center" vertical="center"/>
    </xf>
    <xf numFmtId="199" fontId="28" fillId="4" borderId="53" xfId="3" applyNumberFormat="1" applyFont="1" applyFill="1" applyBorder="1" applyAlignment="1">
      <alignment horizontal="right" vertical="center" indent="1"/>
    </xf>
    <xf numFmtId="0" fontId="16" fillId="3" borderId="0" xfId="0" applyFont="1" applyFill="1"/>
    <xf numFmtId="0" fontId="28" fillId="4" borderId="4" xfId="0" applyFont="1" applyFill="1" applyBorder="1" applyAlignment="1">
      <alignment horizontal="center" vertical="center"/>
    </xf>
    <xf numFmtId="0" fontId="28" fillId="4" borderId="6" xfId="0" applyFont="1" applyFill="1" applyBorder="1" applyAlignment="1">
      <alignment horizontal="center" vertical="center"/>
    </xf>
    <xf numFmtId="198" fontId="28" fillId="4" borderId="12" xfId="0" applyNumberFormat="1" applyFont="1" applyFill="1" applyBorder="1" applyAlignment="1">
      <alignment horizontal="right" vertical="center" indent="1"/>
    </xf>
    <xf numFmtId="0" fontId="16" fillId="3" borderId="0" xfId="0" applyFont="1" applyFill="1" applyAlignment="1">
      <alignment horizontal="center"/>
    </xf>
    <xf numFmtId="0" fontId="20" fillId="0" borderId="42" xfId="0" applyFont="1" applyBorder="1" applyAlignment="1">
      <alignment horizontal="center" vertical="center"/>
    </xf>
    <xf numFmtId="199" fontId="28" fillId="4" borderId="0" xfId="3" applyNumberFormat="1" applyFont="1" applyFill="1" applyAlignment="1">
      <alignment horizontal="right" vertical="center" indent="3"/>
    </xf>
    <xf numFmtId="197" fontId="28" fillId="4" borderId="55" xfId="2" applyNumberFormat="1" applyFont="1" applyFill="1" applyBorder="1" applyAlignment="1">
      <alignment horizontal="right" vertical="center"/>
    </xf>
    <xf numFmtId="199" fontId="28" fillId="4" borderId="5" xfId="3" applyNumberFormat="1" applyFont="1" applyFill="1" applyBorder="1" applyAlignment="1">
      <alignment horizontal="right" vertical="center" indent="3"/>
    </xf>
    <xf numFmtId="43" fontId="76" fillId="0" borderId="0" xfId="1" applyFont="1" applyAlignment="1">
      <alignment vertical="center"/>
    </xf>
    <xf numFmtId="5" fontId="76" fillId="0" borderId="0" xfId="1" applyNumberFormat="1" applyFont="1" applyAlignment="1">
      <alignment vertical="center"/>
    </xf>
    <xf numFmtId="198" fontId="28" fillId="4" borderId="55" xfId="2" applyNumberFormat="1" applyFont="1" applyFill="1" applyBorder="1" applyAlignment="1">
      <alignment horizontal="right" vertical="center"/>
    </xf>
    <xf numFmtId="199" fontId="28" fillId="4" borderId="7" xfId="3" applyNumberFormat="1" applyFont="1" applyFill="1" applyBorder="1" applyAlignment="1">
      <alignment horizontal="right" vertical="center" indent="3"/>
    </xf>
    <xf numFmtId="197" fontId="28" fillId="4" borderId="52" xfId="2" applyNumberFormat="1" applyFont="1" applyFill="1" applyBorder="1" applyAlignment="1">
      <alignment horizontal="right" vertical="center"/>
    </xf>
    <xf numFmtId="199" fontId="28" fillId="4" borderId="8" xfId="3" applyNumberFormat="1" applyFont="1" applyFill="1" applyBorder="1" applyAlignment="1">
      <alignment horizontal="right" vertical="center" indent="3"/>
    </xf>
    <xf numFmtId="0" fontId="22" fillId="3" borderId="0" xfId="0" applyFont="1" applyFill="1"/>
    <xf numFmtId="5" fontId="19" fillId="3" borderId="0" xfId="0" applyNumberFormat="1" applyFont="1" applyFill="1"/>
    <xf numFmtId="0" fontId="73" fillId="0" borderId="0" xfId="0" applyFont="1" applyAlignment="1">
      <alignment horizontal="left"/>
    </xf>
    <xf numFmtId="0" fontId="16" fillId="0" borderId="0" xfId="0" applyFont="1" applyAlignment="1">
      <alignment horizontal="left"/>
    </xf>
    <xf numFmtId="198" fontId="28" fillId="4" borderId="0" xfId="2" applyNumberFormat="1" applyFont="1" applyFill="1" applyAlignment="1">
      <alignment horizontal="right" vertical="center" indent="4"/>
    </xf>
    <xf numFmtId="0" fontId="76" fillId="0" borderId="0" xfId="0" applyFont="1" applyAlignment="1">
      <alignment horizontal="center" vertical="center"/>
    </xf>
    <xf numFmtId="198" fontId="28" fillId="4" borderId="0" xfId="1" applyNumberFormat="1" applyFont="1" applyFill="1" applyAlignment="1">
      <alignment horizontal="right" vertical="center" indent="4"/>
    </xf>
    <xf numFmtId="198" fontId="28" fillId="4" borderId="55" xfId="1" applyNumberFormat="1" applyFont="1" applyFill="1" applyBorder="1" applyAlignment="1">
      <alignment horizontal="right" vertical="center"/>
    </xf>
    <xf numFmtId="198" fontId="28" fillId="4" borderId="7" xfId="2" applyNumberFormat="1" applyFont="1" applyFill="1" applyBorder="1" applyAlignment="1">
      <alignment horizontal="right" vertical="center" indent="4"/>
    </xf>
    <xf numFmtId="0" fontId="22" fillId="3" borderId="0" xfId="0" applyFont="1" applyFill="1" applyAlignment="1">
      <alignment horizontal="right" indent="5"/>
    </xf>
    <xf numFmtId="0" fontId="19" fillId="0" borderId="0" xfId="0" applyFont="1" applyAlignment="1">
      <alignment horizontal="right" indent="5"/>
    </xf>
    <xf numFmtId="0" fontId="23" fillId="4" borderId="15" xfId="0" applyFont="1" applyFill="1" applyBorder="1" applyAlignment="1">
      <alignment horizontal="center" vertical="center"/>
    </xf>
    <xf numFmtId="198" fontId="23" fillId="4" borderId="0" xfId="2" applyNumberFormat="1" applyFont="1" applyFill="1" applyAlignment="1">
      <alignment horizontal="right" vertical="center" indent="2"/>
    </xf>
    <xf numFmtId="199" fontId="23" fillId="4" borderId="0" xfId="3" applyNumberFormat="1" applyFont="1" applyFill="1" applyAlignment="1">
      <alignment horizontal="right" vertical="center" indent="3"/>
    </xf>
    <xf numFmtId="197" fontId="23" fillId="4" borderId="55" xfId="2" applyNumberFormat="1" applyFont="1" applyFill="1" applyBorder="1" applyAlignment="1">
      <alignment horizontal="right" vertical="center"/>
    </xf>
    <xf numFmtId="199" fontId="23" fillId="4" borderId="5" xfId="0" applyNumberFormat="1" applyFont="1" applyFill="1" applyBorder="1" applyAlignment="1">
      <alignment horizontal="right" vertical="center" indent="3"/>
    </xf>
    <xf numFmtId="198" fontId="23" fillId="4" borderId="55" xfId="1" applyNumberFormat="1" applyFont="1" applyFill="1" applyBorder="1" applyAlignment="1">
      <alignment horizontal="right" vertical="center"/>
    </xf>
    <xf numFmtId="0" fontId="23" fillId="4" borderId="16" xfId="0" applyFont="1" applyFill="1" applyBorder="1" applyAlignment="1">
      <alignment horizontal="center" vertical="center"/>
    </xf>
    <xf numFmtId="198" fontId="23" fillId="4" borderId="7" xfId="2" applyNumberFormat="1" applyFont="1" applyFill="1" applyBorder="1" applyAlignment="1">
      <alignment horizontal="right" vertical="center" indent="2"/>
    </xf>
    <xf numFmtId="199" fontId="23" fillId="4" borderId="7" xfId="3" applyNumberFormat="1" applyFont="1" applyFill="1" applyBorder="1" applyAlignment="1">
      <alignment horizontal="right" vertical="center" indent="3"/>
    </xf>
    <xf numFmtId="197" fontId="23" fillId="4" borderId="52" xfId="2" applyNumberFormat="1" applyFont="1" applyFill="1" applyBorder="1" applyAlignment="1">
      <alignment horizontal="right" vertical="center"/>
    </xf>
    <xf numFmtId="199" fontId="23" fillId="4" borderId="8" xfId="0" applyNumberFormat="1" applyFont="1" applyFill="1" applyBorder="1" applyAlignment="1">
      <alignment horizontal="right" vertical="center" indent="3"/>
    </xf>
    <xf numFmtId="0" fontId="23" fillId="4" borderId="15" xfId="0" applyFont="1" applyFill="1" applyBorder="1" applyAlignment="1">
      <alignment wrapText="1"/>
    </xf>
    <xf numFmtId="198" fontId="78" fillId="4" borderId="0" xfId="2" applyNumberFormat="1" applyFont="1" applyFill="1" applyAlignment="1">
      <alignment horizontal="right"/>
    </xf>
    <xf numFmtId="199" fontId="78" fillId="4" borderId="0" xfId="3" applyNumberFormat="1" applyFont="1" applyFill="1" applyAlignment="1">
      <alignment horizontal="right" indent="2"/>
    </xf>
    <xf numFmtId="197" fontId="78" fillId="4" borderId="55" xfId="2" applyNumberFormat="1" applyFont="1" applyFill="1" applyBorder="1" applyAlignment="1">
      <alignment horizontal="right" indent="1"/>
    </xf>
    <xf numFmtId="199" fontId="23" fillId="4" borderId="54" xfId="0" quotePrefix="1" applyNumberFormat="1" applyFont="1" applyFill="1" applyBorder="1" applyAlignment="1">
      <alignment horizontal="right" indent="1"/>
    </xf>
    <xf numFmtId="197" fontId="78" fillId="4" borderId="55" xfId="0" applyNumberFormat="1" applyFont="1" applyFill="1" applyBorder="1" applyAlignment="1">
      <alignment horizontal="right" indent="1"/>
    </xf>
    <xf numFmtId="197" fontId="78" fillId="4" borderId="5" xfId="0" applyNumberFormat="1" applyFont="1" applyFill="1" applyBorder="1" applyAlignment="1">
      <alignment horizontal="right" indent="1"/>
    </xf>
    <xf numFmtId="0" fontId="23" fillId="4" borderId="15" xfId="0" applyFont="1" applyFill="1" applyBorder="1" applyAlignment="1">
      <alignment vertical="center"/>
    </xf>
    <xf numFmtId="198" fontId="78" fillId="4" borderId="0" xfId="1" applyNumberFormat="1" applyFont="1" applyFill="1" applyAlignment="1">
      <alignment horizontal="right" vertical="center"/>
    </xf>
    <xf numFmtId="199" fontId="78" fillId="4" borderId="0" xfId="3" applyNumberFormat="1" applyFont="1" applyFill="1" applyAlignment="1">
      <alignment horizontal="right" vertical="center" indent="2"/>
    </xf>
    <xf numFmtId="198" fontId="78" fillId="4" borderId="55" xfId="1" applyNumberFormat="1" applyFont="1" applyFill="1" applyBorder="1" applyAlignment="1">
      <alignment horizontal="right" vertical="center" indent="1"/>
    </xf>
    <xf numFmtId="199" fontId="23" fillId="4" borderId="54" xfId="0" quotePrefix="1" applyNumberFormat="1" applyFont="1" applyFill="1" applyBorder="1" applyAlignment="1">
      <alignment horizontal="right" vertical="center" indent="1"/>
    </xf>
    <xf numFmtId="198" fontId="78" fillId="4" borderId="55" xfId="0" applyNumberFormat="1" applyFont="1" applyFill="1" applyBorder="1" applyAlignment="1">
      <alignment horizontal="right" vertical="center" indent="1"/>
    </xf>
    <xf numFmtId="198" fontId="78" fillId="4" borderId="5" xfId="0" applyNumberFormat="1" applyFont="1" applyFill="1" applyBorder="1" applyAlignment="1">
      <alignment horizontal="right" vertical="center" indent="1"/>
    </xf>
    <xf numFmtId="198" fontId="79" fillId="4" borderId="0" xfId="1" applyNumberFormat="1" applyFont="1" applyFill="1" applyAlignment="1">
      <alignment horizontal="right" vertical="center"/>
    </xf>
    <xf numFmtId="199" fontId="79" fillId="4" borderId="0" xfId="3" applyNumberFormat="1" applyFont="1" applyFill="1" applyAlignment="1">
      <alignment horizontal="right" vertical="center" indent="2"/>
    </xf>
    <xf numFmtId="198" fontId="79" fillId="4" borderId="55" xfId="1" applyNumberFormat="1" applyFont="1" applyFill="1" applyBorder="1" applyAlignment="1">
      <alignment horizontal="right" vertical="center" indent="1"/>
    </xf>
    <xf numFmtId="199" fontId="60" fillId="4" borderId="54" xfId="0" quotePrefix="1" applyNumberFormat="1" applyFont="1" applyFill="1" applyBorder="1" applyAlignment="1">
      <alignment horizontal="right" indent="1"/>
    </xf>
    <xf numFmtId="198" fontId="79" fillId="4" borderId="55" xfId="0" applyNumberFormat="1" applyFont="1" applyFill="1" applyBorder="1" applyAlignment="1">
      <alignment horizontal="right" vertical="center" indent="1"/>
    </xf>
    <xf numFmtId="198" fontId="79" fillId="4" borderId="5" xfId="0" applyNumberFormat="1" applyFont="1" applyFill="1" applyBorder="1" applyAlignment="1">
      <alignment horizontal="right" vertical="center" indent="1"/>
    </xf>
    <xf numFmtId="198" fontId="60" fillId="4" borderId="5" xfId="0" applyNumberFormat="1" applyFont="1" applyFill="1" applyBorder="1" applyAlignment="1">
      <alignment horizontal="right" vertical="center" indent="1"/>
    </xf>
    <xf numFmtId="0" fontId="19" fillId="3" borderId="0" xfId="0" applyFont="1" applyFill="1" applyAlignment="1">
      <alignment horizontal="center"/>
    </xf>
    <xf numFmtId="0" fontId="19" fillId="3" borderId="0" xfId="0" applyFont="1" applyFill="1" applyAlignment="1">
      <alignment horizontal="right"/>
    </xf>
    <xf numFmtId="0" fontId="19" fillId="0" borderId="0" xfId="0" applyFont="1" applyAlignment="1">
      <alignment horizontal="center"/>
    </xf>
    <xf numFmtId="0" fontId="19" fillId="0" borderId="0" xfId="0" applyFont="1" applyAlignment="1">
      <alignment horizontal="right"/>
    </xf>
    <xf numFmtId="0" fontId="73" fillId="0" borderId="0" xfId="0" applyFont="1" applyAlignment="1">
      <alignment horizontal="center" vertical="center"/>
    </xf>
    <xf numFmtId="0" fontId="74" fillId="3" borderId="42" xfId="0" applyFont="1" applyFill="1" applyBorder="1" applyAlignment="1">
      <alignment horizontal="left"/>
    </xf>
    <xf numFmtId="0" fontId="74" fillId="3" borderId="31" xfId="0" applyFont="1" applyFill="1" applyBorder="1" applyAlignment="1">
      <alignment horizontal="center" wrapText="1"/>
    </xf>
    <xf numFmtId="0" fontId="74" fillId="3" borderId="62" xfId="0" applyFont="1" applyFill="1" applyBorder="1" applyAlignment="1">
      <alignment horizontal="center" wrapText="1"/>
    </xf>
    <xf numFmtId="0" fontId="74" fillId="3" borderId="32" xfId="0" applyFont="1" applyFill="1" applyBorder="1" applyAlignment="1">
      <alignment horizontal="center" wrapText="1"/>
    </xf>
    <xf numFmtId="0" fontId="74" fillId="3" borderId="0" xfId="0" applyFont="1" applyFill="1" applyAlignment="1">
      <alignment horizontal="left"/>
    </xf>
    <xf numFmtId="0" fontId="23" fillId="24" borderId="12" xfId="0" applyFont="1" applyFill="1" applyBorder="1" applyAlignment="1">
      <alignment horizontal="center" vertical="top" wrapText="1"/>
    </xf>
    <xf numFmtId="0" fontId="23" fillId="24" borderId="7" xfId="0" applyFont="1" applyFill="1" applyBorder="1" applyAlignment="1">
      <alignment horizontal="center" vertical="top" wrapText="1"/>
    </xf>
    <xf numFmtId="0" fontId="23" fillId="24" borderId="52" xfId="0" applyFont="1" applyFill="1" applyBorder="1" applyAlignment="1">
      <alignment horizontal="right" vertical="top" wrapText="1"/>
    </xf>
    <xf numFmtId="0" fontId="23" fillId="0" borderId="53" xfId="0" applyFont="1" applyBorder="1" applyAlignment="1">
      <alignment horizontal="center" vertical="top" wrapText="1"/>
    </xf>
    <xf numFmtId="0" fontId="23" fillId="0" borderId="7" xfId="0" applyFont="1" applyBorder="1" applyAlignment="1">
      <alignment horizontal="center" vertical="top" wrapText="1"/>
    </xf>
    <xf numFmtId="0" fontId="23" fillId="3" borderId="8" xfId="0" applyFont="1" applyFill="1" applyBorder="1" applyAlignment="1">
      <alignment horizontal="center" vertical="top" wrapText="1"/>
    </xf>
    <xf numFmtId="0" fontId="8" fillId="10" borderId="4" xfId="0" applyFont="1" applyFill="1" applyBorder="1" applyAlignment="1">
      <alignment wrapText="1"/>
    </xf>
    <xf numFmtId="198" fontId="87" fillId="10" borderId="11" xfId="0" applyNumberFormat="1" applyFont="1" applyFill="1" applyBorder="1" applyAlignment="1">
      <alignment horizontal="right" indent="1"/>
    </xf>
    <xf numFmtId="198" fontId="87" fillId="10" borderId="55" xfId="0" applyNumberFormat="1" applyFont="1" applyFill="1" applyBorder="1"/>
    <xf numFmtId="198" fontId="87" fillId="10" borderId="54" xfId="0" applyNumberFormat="1" applyFont="1" applyFill="1" applyBorder="1" applyAlignment="1">
      <alignment horizontal="right" indent="2"/>
    </xf>
    <xf numFmtId="198" fontId="8" fillId="10" borderId="55" xfId="0" applyNumberFormat="1" applyFont="1" applyFill="1" applyBorder="1"/>
    <xf numFmtId="197" fontId="8" fillId="10" borderId="5" xfId="0" applyNumberFormat="1" applyFont="1" applyFill="1" applyBorder="1" applyAlignment="1">
      <alignment horizontal="right" indent="3"/>
    </xf>
    <xf numFmtId="0" fontId="22" fillId="24" borderId="0" xfId="0" applyFont="1" applyFill="1" applyAlignment="1">
      <alignment vertical="center"/>
    </xf>
    <xf numFmtId="201" fontId="22" fillId="24" borderId="0" xfId="0" applyNumberFormat="1" applyFont="1" applyFill="1" applyAlignment="1">
      <alignment vertical="center"/>
    </xf>
    <xf numFmtId="170" fontId="22" fillId="24" borderId="0" xfId="0" applyNumberFormat="1" applyFont="1" applyFill="1" applyAlignment="1">
      <alignment vertical="center"/>
    </xf>
    <xf numFmtId="191" fontId="22" fillId="24" borderId="0" xfId="0" applyNumberFormat="1" applyFont="1" applyFill="1" applyAlignment="1">
      <alignment vertical="center"/>
    </xf>
    <xf numFmtId="3" fontId="22" fillId="24" borderId="0" xfId="0" applyNumberFormat="1" applyFont="1" applyFill="1" applyAlignment="1">
      <alignment vertical="center"/>
    </xf>
    <xf numFmtId="193" fontId="22" fillId="24" borderId="0" xfId="0" applyNumberFormat="1" applyFont="1" applyFill="1" applyAlignment="1">
      <alignment vertical="center"/>
    </xf>
    <xf numFmtId="166" fontId="22" fillId="24" borderId="0" xfId="0" applyNumberFormat="1" applyFont="1" applyFill="1" applyAlignment="1">
      <alignment vertical="center"/>
    </xf>
    <xf numFmtId="0" fontId="8" fillId="25" borderId="0" xfId="0" applyFont="1" applyFill="1" applyAlignment="1">
      <alignment vertical="center" wrapText="1"/>
    </xf>
    <xf numFmtId="198" fontId="87" fillId="25" borderId="0" xfId="0" applyNumberFormat="1" applyFont="1" applyFill="1" applyAlignment="1">
      <alignment horizontal="right" vertical="center" indent="1"/>
    </xf>
    <xf numFmtId="197" fontId="87" fillId="25" borderId="0" xfId="0" applyNumberFormat="1" applyFont="1" applyFill="1" applyAlignment="1">
      <alignment horizontal="right" vertical="center" indent="1"/>
    </xf>
    <xf numFmtId="198" fontId="87" fillId="25" borderId="0" xfId="0" applyNumberFormat="1" applyFont="1" applyFill="1" applyAlignment="1">
      <alignment vertical="center"/>
    </xf>
    <xf numFmtId="198" fontId="87" fillId="25" borderId="0" xfId="0" applyNumberFormat="1" applyFont="1" applyFill="1" applyAlignment="1">
      <alignment horizontal="right" vertical="center" indent="2"/>
    </xf>
    <xf numFmtId="198" fontId="8" fillId="25" borderId="0" xfId="1" applyNumberFormat="1" applyFont="1" applyFill="1" applyAlignment="1">
      <alignment vertical="center"/>
    </xf>
    <xf numFmtId="197" fontId="8" fillId="25" borderId="0" xfId="2" applyNumberFormat="1" applyFont="1" applyFill="1" applyAlignment="1">
      <alignment vertical="center"/>
    </xf>
    <xf numFmtId="197" fontId="8" fillId="25" borderId="0" xfId="0" applyNumberFormat="1" applyFont="1" applyFill="1" applyAlignment="1">
      <alignment horizontal="right" vertical="center" indent="3"/>
    </xf>
    <xf numFmtId="175" fontId="19" fillId="0" borderId="0" xfId="0" applyNumberFormat="1" applyFont="1"/>
    <xf numFmtId="0" fontId="19" fillId="0" borderId="0" xfId="0" applyFont="1" applyAlignment="1">
      <alignment horizontal="center" vertical="center"/>
    </xf>
    <xf numFmtId="0" fontId="19" fillId="0" borderId="0" xfId="0" applyFont="1" applyAlignment="1">
      <alignment horizontal="center" vertical="top"/>
    </xf>
    <xf numFmtId="198" fontId="19" fillId="3" borderId="0" xfId="0" applyNumberFormat="1" applyFont="1" applyFill="1" applyAlignment="1">
      <alignment horizontal="center" vertical="center" wrapText="1"/>
    </xf>
    <xf numFmtId="198" fontId="19" fillId="3" borderId="0" xfId="1" applyNumberFormat="1" applyFont="1" applyFill="1" applyAlignment="1">
      <alignment horizontal="right" vertical="center" indent="4"/>
    </xf>
    <xf numFmtId="198" fontId="19" fillId="3" borderId="0" xfId="1" applyNumberFormat="1" applyFont="1" applyFill="1" applyAlignment="1">
      <alignment horizontal="right" vertical="center" indent="3"/>
    </xf>
    <xf numFmtId="198" fontId="19" fillId="3" borderId="0" xfId="0" applyNumberFormat="1" applyFont="1" applyFill="1" applyAlignment="1">
      <alignment horizontal="right" vertical="center" indent="5"/>
    </xf>
    <xf numFmtId="198" fontId="19" fillId="3" borderId="0" xfId="0" applyNumberFormat="1" applyFont="1" applyFill="1" applyAlignment="1">
      <alignment horizontal="right" vertical="center" indent="7"/>
    </xf>
    <xf numFmtId="0" fontId="19" fillId="3" borderId="0" xfId="0" applyFont="1" applyFill="1" applyAlignment="1">
      <alignment vertical="center"/>
    </xf>
    <xf numFmtId="175" fontId="73" fillId="0" borderId="0" xfId="0" applyNumberFormat="1" applyFont="1"/>
    <xf numFmtId="44" fontId="73" fillId="0" borderId="0" xfId="2" applyFont="1"/>
    <xf numFmtId="44" fontId="73" fillId="0" borderId="0" xfId="0" applyNumberFormat="1" applyFont="1" applyAlignment="1">
      <alignment horizontal="left"/>
    </xf>
    <xf numFmtId="0" fontId="93" fillId="0" borderId="0" xfId="0" applyFont="1"/>
    <xf numFmtId="3" fontId="73" fillId="0" borderId="0" xfId="0" applyNumberFormat="1" applyFont="1"/>
    <xf numFmtId="196" fontId="19" fillId="4" borderId="4" xfId="0" applyNumberFormat="1" applyFont="1" applyFill="1" applyBorder="1" applyAlignment="1">
      <alignment horizontal="center"/>
    </xf>
    <xf numFmtId="0" fontId="7" fillId="6" borderId="42" xfId="0" applyFont="1" applyFill="1" applyBorder="1" applyAlignment="1">
      <alignment horizontal="center" vertical="center"/>
    </xf>
    <xf numFmtId="196" fontId="7" fillId="4" borderId="16" xfId="0" applyNumberFormat="1" applyFont="1" applyFill="1" applyBorder="1" applyAlignment="1">
      <alignment horizontal="center" vertical="center"/>
    </xf>
    <xf numFmtId="0" fontId="19" fillId="0" borderId="42" xfId="0" applyFont="1" applyBorder="1" applyAlignment="1">
      <alignment horizontal="center" vertical="center" wrapText="1"/>
    </xf>
    <xf numFmtId="196" fontId="19" fillId="4" borderId="15" xfId="0" applyNumberFormat="1" applyFont="1" applyFill="1" applyBorder="1" applyAlignment="1">
      <alignment horizontal="center"/>
    </xf>
    <xf numFmtId="196" fontId="19" fillId="4" borderId="16" xfId="0" applyNumberFormat="1" applyFont="1" applyFill="1" applyBorder="1" applyAlignment="1">
      <alignment horizontal="center" vertical="center"/>
    </xf>
    <xf numFmtId="9" fontId="19" fillId="3" borderId="12" xfId="0" applyNumberFormat="1" applyFont="1" applyFill="1" applyBorder="1" applyAlignment="1">
      <alignment horizontal="center" vertical="center"/>
    </xf>
    <xf numFmtId="0" fontId="13" fillId="0" borderId="0" xfId="0" applyFont="1" applyAlignment="1">
      <alignment horizontal="left" vertical="top"/>
    </xf>
    <xf numFmtId="0" fontId="8" fillId="3" borderId="32" xfId="0" applyFont="1" applyFill="1" applyBorder="1" applyAlignment="1">
      <alignment horizontal="center" vertical="center" wrapText="1"/>
    </xf>
    <xf numFmtId="0" fontId="0" fillId="0" borderId="0" xfId="0" applyAlignment="1">
      <alignment vertical="center"/>
    </xf>
    <xf numFmtId="0" fontId="7" fillId="3" borderId="42" xfId="0" applyFont="1" applyFill="1" applyBorder="1" applyAlignment="1">
      <alignment horizontal="center" vertical="center"/>
    </xf>
    <xf numFmtId="196" fontId="12" fillId="4" borderId="15" xfId="0" applyNumberFormat="1" applyFont="1" applyFill="1" applyBorder="1" applyAlignment="1">
      <alignment horizontal="center"/>
    </xf>
    <xf numFmtId="196" fontId="12" fillId="4" borderId="15" xfId="0" applyNumberFormat="1" applyFont="1" applyFill="1" applyBorder="1" applyAlignment="1">
      <alignment horizontal="center" vertical="top"/>
    </xf>
    <xf numFmtId="196" fontId="12" fillId="4" borderId="16" xfId="0" applyNumberFormat="1" applyFont="1" applyFill="1" applyBorder="1" applyAlignment="1">
      <alignment horizontal="center" vertical="center"/>
    </xf>
    <xf numFmtId="0" fontId="7" fillId="3" borderId="69" xfId="0" applyFont="1" applyFill="1" applyBorder="1" applyAlignment="1">
      <alignment horizontal="center" vertical="center" wrapText="1"/>
    </xf>
    <xf numFmtId="0" fontId="7" fillId="3" borderId="62" xfId="0" applyFont="1" applyFill="1" applyBorder="1" applyAlignment="1">
      <alignment horizontal="center" vertical="center" wrapText="1"/>
    </xf>
    <xf numFmtId="197" fontId="12" fillId="4" borderId="0" xfId="2" applyNumberFormat="1" applyFont="1" applyFill="1" applyAlignment="1">
      <alignment horizontal="right" indent="3"/>
    </xf>
    <xf numFmtId="197" fontId="12" fillId="4" borderId="5" xfId="2" applyNumberFormat="1" applyFont="1" applyFill="1" applyBorder="1" applyAlignment="1">
      <alignment horizontal="right" indent="3"/>
    </xf>
    <xf numFmtId="198" fontId="12" fillId="4" borderId="0" xfId="1" applyNumberFormat="1" applyFont="1" applyFill="1" applyAlignment="1">
      <alignment horizontal="right" indent="3"/>
    </xf>
    <xf numFmtId="198" fontId="12" fillId="4" borderId="5" xfId="1" applyNumberFormat="1" applyFont="1" applyFill="1" applyBorder="1" applyAlignment="1">
      <alignment horizontal="right" indent="3"/>
    </xf>
    <xf numFmtId="198" fontId="12" fillId="4" borderId="0" xfId="1" applyNumberFormat="1" applyFont="1" applyFill="1" applyAlignment="1">
      <alignment horizontal="right" vertical="top" indent="3"/>
    </xf>
    <xf numFmtId="198" fontId="12" fillId="4" borderId="5" xfId="1" applyNumberFormat="1" applyFont="1" applyFill="1" applyBorder="1" applyAlignment="1">
      <alignment horizontal="right" vertical="top" indent="3"/>
    </xf>
    <xf numFmtId="198" fontId="12" fillId="4" borderId="65" xfId="0" applyNumberFormat="1" applyFont="1" applyFill="1" applyBorder="1" applyAlignment="1">
      <alignment horizontal="right" indent="3"/>
    </xf>
    <xf numFmtId="198" fontId="12" fillId="4" borderId="63" xfId="0" applyNumberFormat="1" applyFont="1" applyFill="1" applyBorder="1" applyAlignment="1">
      <alignment horizontal="right" indent="3"/>
    </xf>
    <xf numFmtId="198" fontId="12" fillId="4" borderId="65" xfId="0" applyNumberFormat="1" applyFont="1" applyFill="1" applyBorder="1" applyAlignment="1">
      <alignment horizontal="right" vertical="top" indent="3"/>
    </xf>
    <xf numFmtId="198" fontId="12" fillId="4" borderId="63" xfId="0" applyNumberFormat="1" applyFont="1" applyFill="1" applyBorder="1" applyAlignment="1">
      <alignment horizontal="right" vertical="top" indent="3"/>
    </xf>
    <xf numFmtId="0" fontId="10" fillId="3" borderId="42" xfId="0" applyFont="1" applyFill="1" applyBorder="1" applyAlignment="1">
      <alignment horizontal="center" vertical="center" wrapText="1"/>
    </xf>
    <xf numFmtId="0" fontId="12" fillId="4" borderId="15" xfId="0" applyFont="1" applyFill="1" applyBorder="1" applyAlignment="1">
      <alignment horizontal="center"/>
    </xf>
    <xf numFmtId="0" fontId="8" fillId="3" borderId="69" xfId="0" applyFont="1" applyFill="1" applyBorder="1" applyAlignment="1">
      <alignment horizontal="center" vertical="center"/>
    </xf>
    <xf numFmtId="196" fontId="12" fillId="4" borderId="15" xfId="0" applyNumberFormat="1" applyFont="1" applyFill="1" applyBorder="1" applyAlignment="1">
      <alignment horizontal="center" vertical="center"/>
    </xf>
    <xf numFmtId="197" fontId="12" fillId="4" borderId="65" xfId="2" applyNumberFormat="1" applyFont="1" applyFill="1" applyBorder="1" applyAlignment="1">
      <alignment horizontal="right" indent="1"/>
    </xf>
    <xf numFmtId="198" fontId="12" fillId="4" borderId="65" xfId="1" applyNumberFormat="1" applyFont="1" applyFill="1" applyBorder="1" applyAlignment="1">
      <alignment horizontal="right" indent="1"/>
    </xf>
    <xf numFmtId="198" fontId="12" fillId="4" borderId="65" xfId="1" applyNumberFormat="1" applyFont="1" applyFill="1" applyBorder="1" applyAlignment="1">
      <alignment horizontal="right" vertical="center" indent="1"/>
    </xf>
    <xf numFmtId="165" fontId="12" fillId="4" borderId="55" xfId="1" quotePrefix="1" applyNumberFormat="1" applyFont="1" applyFill="1" applyBorder="1" applyAlignment="1">
      <alignment horizontal="right" indent="1"/>
    </xf>
    <xf numFmtId="198" fontId="12" fillId="4" borderId="55" xfId="1" quotePrefix="1" applyNumberFormat="1" applyFont="1" applyFill="1" applyBorder="1" applyAlignment="1">
      <alignment horizontal="right" indent="1"/>
    </xf>
    <xf numFmtId="198" fontId="12" fillId="4" borderId="55" xfId="1" quotePrefix="1" applyNumberFormat="1" applyFont="1" applyFill="1" applyBorder="1" applyAlignment="1">
      <alignment horizontal="right" vertical="center" indent="1"/>
    </xf>
    <xf numFmtId="198" fontId="12" fillId="4" borderId="55" xfId="1" applyNumberFormat="1" applyFont="1" applyFill="1" applyBorder="1" applyAlignment="1">
      <alignment horizontal="right" vertical="center" indent="1"/>
    </xf>
    <xf numFmtId="197" fontId="12" fillId="4" borderId="0" xfId="2" applyNumberFormat="1" applyFont="1" applyFill="1" applyAlignment="1">
      <alignment horizontal="right" indent="1"/>
    </xf>
    <xf numFmtId="198" fontId="12" fillId="4" borderId="0" xfId="2" applyNumberFormat="1" applyFont="1" applyFill="1" applyAlignment="1">
      <alignment horizontal="right" indent="1"/>
    </xf>
    <xf numFmtId="198" fontId="12" fillId="4" borderId="0" xfId="2" applyNumberFormat="1" applyFont="1" applyFill="1" applyAlignment="1">
      <alignment horizontal="right" vertical="center" indent="1"/>
    </xf>
    <xf numFmtId="199" fontId="12" fillId="4" borderId="5" xfId="0" applyNumberFormat="1" applyFont="1" applyFill="1" applyBorder="1" applyAlignment="1">
      <alignment horizontal="right" indent="2"/>
    </xf>
    <xf numFmtId="199" fontId="12" fillId="4" borderId="5" xfId="0" applyNumberFormat="1" applyFont="1" applyFill="1" applyBorder="1" applyAlignment="1">
      <alignment horizontal="right" vertical="center" indent="2"/>
    </xf>
    <xf numFmtId="199" fontId="12" fillId="4" borderId="8" xfId="0" applyNumberFormat="1" applyFont="1" applyFill="1" applyBorder="1" applyAlignment="1">
      <alignment horizontal="right" vertical="center" indent="2"/>
    </xf>
    <xf numFmtId="199" fontId="12" fillId="4" borderId="54" xfId="1" applyNumberFormat="1" applyFont="1" applyFill="1" applyBorder="1" applyAlignment="1">
      <alignment horizontal="right" indent="2"/>
    </xf>
    <xf numFmtId="199" fontId="12" fillId="4" borderId="54" xfId="0" applyNumberFormat="1" applyFont="1" applyFill="1" applyBorder="1" applyAlignment="1">
      <alignment horizontal="right" indent="2"/>
    </xf>
    <xf numFmtId="199" fontId="12" fillId="4" borderId="54" xfId="0" applyNumberFormat="1" applyFont="1" applyFill="1" applyBorder="1" applyAlignment="1">
      <alignment horizontal="right" vertical="center" indent="2"/>
    </xf>
    <xf numFmtId="0" fontId="11" fillId="4" borderId="4" xfId="0" quotePrefix="1" applyFont="1" applyFill="1" applyBorder="1" applyAlignment="1">
      <alignment horizontal="center"/>
    </xf>
    <xf numFmtId="0" fontId="11" fillId="4" borderId="10" xfId="0" applyFont="1" applyFill="1" applyBorder="1" applyAlignment="1">
      <alignment horizontal="left"/>
    </xf>
    <xf numFmtId="173" fontId="11" fillId="4" borderId="10" xfId="0" applyNumberFormat="1" applyFont="1" applyFill="1" applyBorder="1"/>
    <xf numFmtId="0" fontId="7" fillId="3" borderId="32" xfId="0" applyFont="1" applyFill="1" applyBorder="1" applyAlignment="1">
      <alignment horizontal="center" vertical="center" wrapText="1"/>
    </xf>
    <xf numFmtId="171" fontId="11" fillId="4" borderId="0" xfId="0" applyNumberFormat="1" applyFont="1" applyFill="1" applyAlignment="1">
      <alignment horizontal="center"/>
    </xf>
    <xf numFmtId="164" fontId="11" fillId="4" borderId="0" xfId="0" applyNumberFormat="1" applyFont="1" applyFill="1" applyAlignment="1">
      <alignment horizontal="center"/>
    </xf>
    <xf numFmtId="196" fontId="11" fillId="4" borderId="0" xfId="0" applyNumberFormat="1" applyFont="1" applyFill="1" applyAlignment="1">
      <alignment horizontal="center"/>
    </xf>
    <xf numFmtId="197" fontId="11" fillId="4" borderId="0" xfId="0" applyNumberFormat="1" applyFont="1" applyFill="1" applyAlignment="1">
      <alignment horizontal="right" indent="2"/>
    </xf>
    <xf numFmtId="198" fontId="11" fillId="4" borderId="0" xfId="0" applyNumberFormat="1" applyFont="1" applyFill="1" applyAlignment="1">
      <alignment horizontal="right" indent="2"/>
    </xf>
    <xf numFmtId="197" fontId="11" fillId="4" borderId="0" xfId="1" applyNumberFormat="1" applyFont="1" applyFill="1" applyAlignment="1">
      <alignment horizontal="right" indent="2"/>
    </xf>
    <xf numFmtId="198" fontId="11" fillId="4" borderId="0" xfId="1" applyNumberFormat="1" applyFont="1" applyFill="1" applyAlignment="1">
      <alignment horizontal="right" indent="2"/>
    </xf>
    <xf numFmtId="199" fontId="11" fillId="4" borderId="5" xfId="0" quotePrefix="1" applyNumberFormat="1" applyFont="1" applyFill="1" applyBorder="1" applyAlignment="1">
      <alignment horizontal="right" indent="3"/>
    </xf>
    <xf numFmtId="9" fontId="20" fillId="3" borderId="3" xfId="0" applyNumberFormat="1" applyFont="1" applyFill="1" applyBorder="1" applyAlignment="1">
      <alignment vertical="center"/>
    </xf>
    <xf numFmtId="9" fontId="19" fillId="3" borderId="8" xfId="0" applyNumberFormat="1" applyFont="1" applyFill="1" applyBorder="1" applyAlignment="1">
      <alignment horizontal="center" vertical="center" wrapText="1"/>
    </xf>
    <xf numFmtId="0" fontId="11" fillId="4" borderId="16" xfId="0" applyFont="1" applyFill="1" applyBorder="1" applyAlignment="1">
      <alignment horizontal="center" vertical="center"/>
    </xf>
    <xf numFmtId="9" fontId="19" fillId="3" borderId="8" xfId="0" applyNumberFormat="1" applyFont="1" applyFill="1" applyBorder="1" applyAlignment="1">
      <alignment horizontal="center" vertical="top" wrapText="1"/>
    </xf>
    <xf numFmtId="0" fontId="19" fillId="4" borderId="15" xfId="0" applyFont="1" applyFill="1" applyBorder="1" applyAlignment="1">
      <alignment horizontal="center"/>
    </xf>
    <xf numFmtId="198" fontId="19" fillId="4" borderId="15" xfId="0" applyNumberFormat="1" applyFont="1" applyFill="1" applyBorder="1" applyAlignment="1">
      <alignment horizontal="center"/>
    </xf>
    <xf numFmtId="197" fontId="9" fillId="4" borderId="0" xfId="2" applyNumberFormat="1" applyFont="1" applyFill="1" applyAlignment="1">
      <alignment horizontal="right" indent="2"/>
    </xf>
    <xf numFmtId="198" fontId="9" fillId="4" borderId="0" xfId="1" applyNumberFormat="1" applyFont="1" applyFill="1" applyAlignment="1">
      <alignment horizontal="right" indent="2"/>
    </xf>
    <xf numFmtId="198" fontId="9" fillId="4" borderId="0" xfId="1" quotePrefix="1" applyNumberFormat="1" applyFont="1" applyFill="1" applyAlignment="1">
      <alignment horizontal="right" indent="2"/>
    </xf>
    <xf numFmtId="198" fontId="9" fillId="4" borderId="11" xfId="0" applyNumberFormat="1" applyFont="1" applyFill="1" applyBorder="1" applyAlignment="1">
      <alignment horizontal="right" indent="2"/>
    </xf>
    <xf numFmtId="43" fontId="9" fillId="4" borderId="0" xfId="1" quotePrefix="1" applyFont="1" applyFill="1" applyAlignment="1">
      <alignment horizontal="right" indent="2"/>
    </xf>
    <xf numFmtId="199" fontId="9" fillId="4" borderId="5" xfId="3" applyNumberFormat="1" applyFont="1" applyFill="1" applyBorder="1" applyAlignment="1">
      <alignment horizontal="right" indent="3"/>
    </xf>
    <xf numFmtId="9" fontId="19" fillId="3" borderId="52" xfId="0" applyNumberFormat="1" applyFont="1" applyFill="1" applyBorder="1" applyAlignment="1">
      <alignment horizontal="center" vertical="center" wrapText="1"/>
    </xf>
    <xf numFmtId="199" fontId="9" fillId="4" borderId="5" xfId="3" applyNumberFormat="1" applyFont="1" applyFill="1" applyBorder="1" applyAlignment="1">
      <alignment horizontal="right" indent="1"/>
    </xf>
    <xf numFmtId="196" fontId="9" fillId="4" borderId="55" xfId="1" applyNumberFormat="1" applyFont="1" applyFill="1" applyBorder="1" applyAlignment="1">
      <alignment horizontal="right" indent="2"/>
    </xf>
    <xf numFmtId="196" fontId="9" fillId="4" borderId="11" xfId="1" applyNumberFormat="1" applyFont="1" applyFill="1" applyBorder="1" applyAlignment="1">
      <alignment horizontal="right" indent="4"/>
    </xf>
    <xf numFmtId="196" fontId="9" fillId="4" borderId="0" xfId="1" applyNumberFormat="1" applyFont="1" applyFill="1" applyAlignment="1">
      <alignment horizontal="right" indent="5"/>
    </xf>
    <xf numFmtId="198" fontId="12" fillId="4" borderId="11" xfId="1" applyNumberFormat="1" applyFont="1" applyFill="1" applyBorder="1" applyAlignment="1">
      <alignment horizontal="right" indent="2"/>
    </xf>
    <xf numFmtId="198" fontId="12" fillId="4" borderId="0" xfId="1" applyNumberFormat="1" applyFont="1" applyFill="1" applyAlignment="1">
      <alignment horizontal="right" indent="2"/>
    </xf>
    <xf numFmtId="198" fontId="12" fillId="4" borderId="55" xfId="0" applyNumberFormat="1" applyFont="1" applyFill="1" applyBorder="1" applyAlignment="1">
      <alignment horizontal="right" indent="1"/>
    </xf>
    <xf numFmtId="199" fontId="12" fillId="4" borderId="5" xfId="3" applyNumberFormat="1" applyFont="1" applyFill="1" applyBorder="1" applyAlignment="1">
      <alignment horizontal="right" indent="2"/>
    </xf>
    <xf numFmtId="9" fontId="20" fillId="3" borderId="3" xfId="0" applyNumberFormat="1" applyFont="1" applyFill="1" applyBorder="1" applyAlignment="1">
      <alignment horizontal="center" vertical="center"/>
    </xf>
    <xf numFmtId="0" fontId="19" fillId="4" borderId="16" xfId="0" applyFont="1" applyFill="1" applyBorder="1" applyAlignment="1">
      <alignment horizontal="center" vertical="center"/>
    </xf>
    <xf numFmtId="0" fontId="23" fillId="3" borderId="3" xfId="0" applyFont="1" applyFill="1" applyBorder="1" applyAlignment="1">
      <alignment horizontal="center" vertical="center"/>
    </xf>
    <xf numFmtId="0" fontId="0" fillId="0" borderId="50" xfId="0" applyBorder="1" applyAlignment="1">
      <alignment horizontal="center" vertical="center"/>
    </xf>
    <xf numFmtId="0" fontId="19" fillId="3" borderId="53" xfId="0" applyFont="1" applyFill="1" applyBorder="1" applyAlignment="1">
      <alignment horizontal="center" vertical="center"/>
    </xf>
    <xf numFmtId="0" fontId="19" fillId="3" borderId="8" xfId="0" applyFont="1" applyFill="1" applyBorder="1" applyAlignment="1">
      <alignment horizontal="center" vertical="center" wrapText="1"/>
    </xf>
    <xf numFmtId="197" fontId="9" fillId="4" borderId="0" xfId="2" applyNumberFormat="1" applyFont="1" applyFill="1" applyAlignment="1">
      <alignment horizontal="right" indent="1"/>
    </xf>
    <xf numFmtId="197" fontId="12" fillId="4" borderId="0" xfId="1" quotePrefix="1" applyNumberFormat="1" applyFont="1" applyFill="1" applyAlignment="1">
      <alignment horizontal="right" indent="1"/>
    </xf>
    <xf numFmtId="197" fontId="9" fillId="4" borderId="54" xfId="2" applyNumberFormat="1" applyFont="1" applyFill="1" applyBorder="1" applyAlignment="1">
      <alignment horizontal="right" indent="1"/>
    </xf>
    <xf numFmtId="0" fontId="19" fillId="3" borderId="42" xfId="0" applyFont="1" applyFill="1" applyBorder="1" applyAlignment="1">
      <alignment horizontal="center" vertical="center" wrapText="1"/>
    </xf>
    <xf numFmtId="0" fontId="19" fillId="4" borderId="15" xfId="0" applyFont="1" applyFill="1" applyBorder="1" applyAlignment="1">
      <alignment horizontal="center" vertical="center"/>
    </xf>
    <xf numFmtId="0" fontId="19" fillId="3" borderId="57" xfId="0" applyFont="1" applyFill="1" applyBorder="1" applyAlignment="1">
      <alignment horizontal="center" vertical="center"/>
    </xf>
    <xf numFmtId="198" fontId="7" fillId="4" borderId="0" xfId="1" applyNumberFormat="1" applyFont="1" applyFill="1" applyAlignment="1">
      <alignment horizontal="right" vertical="center" indent="1"/>
    </xf>
    <xf numFmtId="198" fontId="7" fillId="4" borderId="5" xfId="0" applyNumberFormat="1" applyFont="1" applyFill="1" applyBorder="1" applyAlignment="1">
      <alignment horizontal="right" vertical="center" indent="2"/>
    </xf>
    <xf numFmtId="197" fontId="7" fillId="4" borderId="5" xfId="0" applyNumberFormat="1" applyFont="1" applyFill="1" applyBorder="1" applyAlignment="1">
      <alignment horizontal="right" vertical="center" indent="2"/>
    </xf>
    <xf numFmtId="197" fontId="7" fillId="4" borderId="8" xfId="0" applyNumberFormat="1" applyFont="1" applyFill="1" applyBorder="1" applyAlignment="1">
      <alignment horizontal="right" vertical="center" indent="2"/>
    </xf>
    <xf numFmtId="197" fontId="7" fillId="4" borderId="7" xfId="0" applyNumberFormat="1" applyFont="1" applyFill="1" applyBorder="1" applyAlignment="1">
      <alignment horizontal="right" vertical="center" indent="1"/>
    </xf>
    <xf numFmtId="197" fontId="7" fillId="4" borderId="0" xfId="0" applyNumberFormat="1" applyFont="1" applyFill="1" applyAlignment="1">
      <alignment horizontal="right" vertical="center" indent="1"/>
    </xf>
    <xf numFmtId="199" fontId="7" fillId="4" borderId="0" xfId="3" applyNumberFormat="1" applyFont="1" applyFill="1" applyAlignment="1">
      <alignment horizontal="right" vertical="center" indent="2"/>
    </xf>
    <xf numFmtId="199" fontId="7" fillId="4" borderId="7" xfId="3" applyNumberFormat="1" applyFont="1" applyFill="1" applyBorder="1" applyAlignment="1">
      <alignment horizontal="right" vertical="center" indent="2"/>
    </xf>
    <xf numFmtId="198" fontId="7" fillId="4" borderId="0" xfId="0" applyNumberFormat="1" applyFont="1" applyFill="1" applyAlignment="1">
      <alignment horizontal="right" vertical="center" indent="1"/>
    </xf>
    <xf numFmtId="198" fontId="7" fillId="4" borderId="54" xfId="0" applyNumberFormat="1" applyFont="1" applyFill="1" applyBorder="1" applyAlignment="1">
      <alignment horizontal="right" vertical="center" indent="1"/>
    </xf>
    <xf numFmtId="198" fontId="7" fillId="4" borderId="7" xfId="0" applyNumberFormat="1" applyFont="1" applyFill="1" applyBorder="1" applyAlignment="1">
      <alignment horizontal="right" vertical="center" indent="1"/>
    </xf>
    <xf numFmtId="198" fontId="7" fillId="4" borderId="53" xfId="0" applyNumberFormat="1" applyFont="1" applyFill="1" applyBorder="1" applyAlignment="1">
      <alignment horizontal="right" vertical="center" indent="1"/>
    </xf>
    <xf numFmtId="0" fontId="94" fillId="3" borderId="57" xfId="0" applyFont="1" applyFill="1" applyBorder="1" applyAlignment="1">
      <alignment horizontal="center" vertical="center" wrapText="1"/>
    </xf>
    <xf numFmtId="197" fontId="7" fillId="4" borderId="54" xfId="0" applyNumberFormat="1" applyFont="1" applyFill="1" applyBorder="1" applyAlignment="1">
      <alignment horizontal="right" vertical="center" indent="2"/>
    </xf>
    <xf numFmtId="198" fontId="7" fillId="4" borderId="54" xfId="0" applyNumberFormat="1" applyFont="1" applyFill="1" applyBorder="1" applyAlignment="1">
      <alignment horizontal="right" vertical="center" indent="2"/>
    </xf>
    <xf numFmtId="197" fontId="7" fillId="4" borderId="53" xfId="0" applyNumberFormat="1" applyFont="1" applyFill="1" applyBorder="1" applyAlignment="1">
      <alignment horizontal="right" vertical="center" indent="2"/>
    </xf>
    <xf numFmtId="1" fontId="19" fillId="3" borderId="53" xfId="0" applyNumberFormat="1" applyFont="1" applyFill="1" applyBorder="1" applyAlignment="1">
      <alignment horizontal="center" vertical="center"/>
    </xf>
    <xf numFmtId="198" fontId="7" fillId="4" borderId="11" xfId="0" applyNumberFormat="1" applyFont="1" applyFill="1" applyBorder="1" applyAlignment="1">
      <alignment horizontal="right" indent="3"/>
    </xf>
    <xf numFmtId="198" fontId="7" fillId="4" borderId="0" xfId="0" applyNumberFormat="1" applyFont="1" applyFill="1" applyAlignment="1">
      <alignment horizontal="right" indent="3"/>
    </xf>
    <xf numFmtId="198" fontId="7" fillId="4" borderId="0" xfId="0" quotePrefix="1" applyNumberFormat="1" applyFont="1" applyFill="1" applyAlignment="1">
      <alignment horizontal="right" indent="3"/>
    </xf>
    <xf numFmtId="198" fontId="7" fillId="4" borderId="54" xfId="0" quotePrefix="1" applyNumberFormat="1" applyFont="1" applyFill="1" applyBorder="1" applyAlignment="1">
      <alignment horizontal="right" indent="3"/>
    </xf>
    <xf numFmtId="198" fontId="7" fillId="4" borderId="0" xfId="1" applyNumberFormat="1" applyFont="1" applyFill="1" applyAlignment="1">
      <alignment horizontal="right" indent="3"/>
    </xf>
    <xf numFmtId="199" fontId="7" fillId="4" borderId="5" xfId="3" applyNumberFormat="1" applyFont="1" applyFill="1" applyBorder="1" applyAlignment="1">
      <alignment horizontal="right" indent="3"/>
    </xf>
    <xf numFmtId="198" fontId="7" fillId="4" borderId="54" xfId="0" applyNumberFormat="1" applyFont="1" applyFill="1" applyBorder="1" applyAlignment="1">
      <alignment horizontal="right" indent="3"/>
    </xf>
    <xf numFmtId="198" fontId="7" fillId="4" borderId="11" xfId="0" quotePrefix="1" applyNumberFormat="1" applyFont="1" applyFill="1" applyBorder="1" applyAlignment="1">
      <alignment horizontal="right" indent="3"/>
    </xf>
    <xf numFmtId="9" fontId="19" fillId="3" borderId="8" xfId="0" applyNumberFormat="1" applyFont="1" applyFill="1" applyBorder="1" applyAlignment="1">
      <alignment horizontal="center" vertical="center"/>
    </xf>
    <xf numFmtId="1" fontId="19" fillId="3" borderId="12" xfId="0" applyNumberFormat="1" applyFont="1" applyFill="1" applyBorder="1" applyAlignment="1">
      <alignment horizontal="center" vertical="center"/>
    </xf>
    <xf numFmtId="199" fontId="19" fillId="4" borderId="5" xfId="3" applyNumberFormat="1" applyFont="1" applyFill="1" applyBorder="1" applyAlignment="1">
      <alignment horizontal="right" indent="3"/>
    </xf>
    <xf numFmtId="197" fontId="19" fillId="4" borderId="11" xfId="1" applyNumberFormat="1" applyFont="1" applyFill="1" applyBorder="1" applyAlignment="1">
      <alignment horizontal="right" indent="1"/>
    </xf>
    <xf numFmtId="197" fontId="19" fillId="4" borderId="54" xfId="1" quotePrefix="1" applyNumberFormat="1" applyFont="1" applyFill="1" applyBorder="1" applyAlignment="1">
      <alignment horizontal="right" indent="1"/>
    </xf>
    <xf numFmtId="197" fontId="19" fillId="4" borderId="0" xfId="0" applyNumberFormat="1" applyFont="1" applyFill="1" applyAlignment="1">
      <alignment horizontal="right" indent="1"/>
    </xf>
    <xf numFmtId="198" fontId="19" fillId="4" borderId="11" xfId="1" applyNumberFormat="1" applyFont="1" applyFill="1" applyBorder="1" applyAlignment="1">
      <alignment horizontal="right" indent="1"/>
    </xf>
    <xf numFmtId="198" fontId="19" fillId="4" borderId="54" xfId="1" quotePrefix="1" applyNumberFormat="1" applyFont="1" applyFill="1" applyBorder="1" applyAlignment="1">
      <alignment horizontal="right" indent="1"/>
    </xf>
    <xf numFmtId="198" fontId="19" fillId="4" borderId="0" xfId="0" applyNumberFormat="1" applyFont="1" applyFill="1" applyAlignment="1">
      <alignment horizontal="right" indent="1"/>
    </xf>
    <xf numFmtId="0" fontId="14" fillId="0" borderId="0" xfId="0" applyFont="1" applyAlignment="1">
      <alignment horizontal="left" vertical="top" wrapText="1"/>
    </xf>
    <xf numFmtId="0" fontId="0" fillId="0" borderId="0" xfId="0" applyAlignment="1">
      <alignment vertical="top"/>
    </xf>
    <xf numFmtId="0" fontId="0" fillId="0" borderId="0" xfId="0"/>
    <xf numFmtId="0" fontId="14" fillId="0" borderId="0" xfId="0" applyFont="1" applyAlignment="1">
      <alignment horizontal="left"/>
    </xf>
    <xf numFmtId="0" fontId="14" fillId="0" borderId="0" xfId="0" applyFont="1" applyAlignment="1">
      <alignment horizontal="left" vertical="center"/>
    </xf>
    <xf numFmtId="0" fontId="0" fillId="0" borderId="0" xfId="0" applyAlignment="1"/>
    <xf numFmtId="0" fontId="19" fillId="3" borderId="12" xfId="0" applyFont="1" applyFill="1" applyBorder="1" applyAlignment="1">
      <alignment horizontal="center" vertical="center" wrapText="1"/>
    </xf>
    <xf numFmtId="0" fontId="19" fillId="3" borderId="13" xfId="0" applyFont="1" applyFill="1" applyBorder="1" applyAlignment="1">
      <alignment horizontal="center" vertical="center" wrapText="1"/>
    </xf>
    <xf numFmtId="198" fontId="7" fillId="4" borderId="11" xfId="1" applyNumberFormat="1" applyFont="1" applyFill="1" applyBorder="1" applyAlignment="1">
      <alignment horizontal="right" indent="3"/>
    </xf>
    <xf numFmtId="198" fontId="7" fillId="4" borderId="0" xfId="1" applyNumberFormat="1" applyFont="1" applyFill="1" applyBorder="1" applyAlignment="1">
      <alignment horizontal="right" indent="3"/>
    </xf>
    <xf numFmtId="198" fontId="7" fillId="4" borderId="0" xfId="1" quotePrefix="1" applyNumberFormat="1" applyFont="1" applyFill="1" applyBorder="1" applyAlignment="1">
      <alignment horizontal="right" indent="3"/>
    </xf>
    <xf numFmtId="198" fontId="7" fillId="4" borderId="10" xfId="1" quotePrefix="1" applyNumberFormat="1" applyFont="1" applyFill="1" applyBorder="1" applyAlignment="1">
      <alignment horizontal="right" indent="3"/>
    </xf>
    <xf numFmtId="198" fontId="7" fillId="4" borderId="11" xfId="1" quotePrefix="1" applyNumberFormat="1" applyFont="1" applyFill="1" applyBorder="1" applyAlignment="1">
      <alignment horizontal="right" indent="3"/>
    </xf>
    <xf numFmtId="198" fontId="7" fillId="4" borderId="10" xfId="1" applyNumberFormat="1" applyFont="1" applyFill="1" applyBorder="1" applyAlignment="1">
      <alignment horizontal="right" indent="3"/>
    </xf>
    <xf numFmtId="199" fontId="7" fillId="4" borderId="5" xfId="1" applyNumberFormat="1" applyFont="1" applyFill="1" applyBorder="1" applyAlignment="1">
      <alignment horizontal="right" indent="3"/>
    </xf>
    <xf numFmtId="0" fontId="14" fillId="0" borderId="0" xfId="0" applyFont="1" applyAlignment="1">
      <alignment horizontal="left" vertical="top" wrapText="1"/>
    </xf>
    <xf numFmtId="0" fontId="19" fillId="3" borderId="31" xfId="0" applyFont="1" applyFill="1" applyBorder="1" applyAlignment="1">
      <alignment horizontal="center" vertical="center" wrapText="1"/>
    </xf>
    <xf numFmtId="0" fontId="23" fillId="3" borderId="2" xfId="0" applyFont="1" applyFill="1" applyBorder="1" applyAlignment="1">
      <alignment horizontal="center" vertical="center"/>
    </xf>
    <xf numFmtId="0" fontId="23" fillId="3" borderId="3" xfId="0" applyFont="1" applyFill="1" applyBorder="1" applyAlignment="1">
      <alignment horizontal="center" vertical="center"/>
    </xf>
    <xf numFmtId="0" fontId="14" fillId="0" borderId="0" xfId="0" applyFont="1" applyAlignment="1">
      <alignment horizontal="left"/>
    </xf>
    <xf numFmtId="0" fontId="23" fillId="3" borderId="31" xfId="0" applyFont="1" applyFill="1" applyBorder="1" applyAlignment="1">
      <alignment horizontal="center" vertical="center" wrapText="1"/>
    </xf>
    <xf numFmtId="0" fontId="88" fillId="0" borderId="0" xfId="0" applyFont="1" applyFill="1" applyBorder="1" applyAlignment="1">
      <alignment vertical="top" wrapText="1"/>
    </xf>
    <xf numFmtId="198" fontId="89" fillId="0" borderId="0" xfId="0" applyNumberFormat="1" applyFont="1" applyFill="1" applyBorder="1" applyAlignment="1">
      <alignment horizontal="right" vertical="top" indent="1"/>
    </xf>
    <xf numFmtId="198" fontId="89" fillId="0" borderId="0" xfId="0" applyNumberFormat="1" applyFont="1" applyFill="1" applyBorder="1" applyAlignment="1">
      <alignment vertical="top"/>
    </xf>
    <xf numFmtId="198" fontId="89" fillId="0" borderId="0" xfId="0" applyNumberFormat="1" applyFont="1" applyFill="1" applyBorder="1" applyAlignment="1">
      <alignment horizontal="right" vertical="top" indent="2"/>
    </xf>
    <xf numFmtId="198" fontId="88" fillId="0" borderId="0" xfId="0" applyNumberFormat="1" applyFont="1" applyFill="1" applyBorder="1" applyAlignment="1">
      <alignment vertical="top"/>
    </xf>
    <xf numFmtId="198" fontId="88" fillId="0" borderId="0" xfId="0" applyNumberFormat="1" applyFont="1" applyFill="1" applyBorder="1" applyAlignment="1">
      <alignment horizontal="right" vertical="top" indent="3"/>
    </xf>
    <xf numFmtId="0" fontId="73" fillId="0" borderId="0" xfId="0" applyFont="1" applyFill="1" applyAlignment="1">
      <alignment vertical="top"/>
    </xf>
    <xf numFmtId="167" fontId="8" fillId="4" borderId="0" xfId="0" applyNumberFormat="1" applyFont="1" applyFill="1" applyBorder="1" applyAlignment="1">
      <alignment horizontal="right" vertical="top" indent="4"/>
    </xf>
    <xf numFmtId="0" fontId="9" fillId="0" borderId="0" xfId="0" applyFont="1" applyFill="1" applyBorder="1" applyAlignment="1">
      <alignment horizontal="center" vertical="top"/>
    </xf>
    <xf numFmtId="176" fontId="8" fillId="0" borderId="0" xfId="0" applyNumberFormat="1" applyFont="1" applyFill="1" applyBorder="1" applyAlignment="1">
      <alignment vertical="top"/>
    </xf>
    <xf numFmtId="3" fontId="8" fillId="0" borderId="0" xfId="1" applyNumberFormat="1" applyFont="1" applyFill="1" applyBorder="1" applyAlignment="1">
      <alignment horizontal="right" vertical="top"/>
    </xf>
    <xf numFmtId="167" fontId="8" fillId="0" borderId="0" xfId="0" applyNumberFormat="1" applyFont="1" applyFill="1" applyBorder="1" applyAlignment="1">
      <alignment horizontal="right" vertical="top" indent="4"/>
    </xf>
    <xf numFmtId="0" fontId="7" fillId="0" borderId="0" xfId="0" applyFont="1" applyFill="1"/>
    <xf numFmtId="3" fontId="7" fillId="0" borderId="0" xfId="0" applyNumberFormat="1" applyFont="1" applyFill="1"/>
    <xf numFmtId="0" fontId="19" fillId="3" borderId="3" xfId="0" applyFont="1" applyFill="1" applyBorder="1" applyAlignment="1">
      <alignment vertical="center" wrapText="1"/>
    </xf>
    <xf numFmtId="164" fontId="9" fillId="4" borderId="0" xfId="0" applyNumberFormat="1" applyFont="1" applyFill="1" applyBorder="1" applyAlignment="1">
      <alignment horizontal="right"/>
    </xf>
    <xf numFmtId="164" fontId="9" fillId="4" borderId="0" xfId="0" quotePrefix="1" applyNumberFormat="1" applyFont="1" applyFill="1" applyBorder="1" applyAlignment="1">
      <alignment horizontal="right"/>
    </xf>
    <xf numFmtId="167" fontId="9" fillId="4" borderId="5" xfId="3" applyNumberFormat="1" applyFont="1" applyFill="1" applyBorder="1" applyAlignment="1">
      <alignment horizontal="right"/>
    </xf>
    <xf numFmtId="3" fontId="9" fillId="4" borderId="0" xfId="0" applyNumberFormat="1" applyFont="1" applyFill="1" applyBorder="1" applyAlignment="1">
      <alignment horizontal="right"/>
    </xf>
    <xf numFmtId="167" fontId="9" fillId="4" borderId="8" xfId="3" applyNumberFormat="1" applyFont="1" applyFill="1" applyBorder="1" applyAlignment="1">
      <alignment horizontal="right" vertical="center"/>
    </xf>
    <xf numFmtId="9" fontId="19" fillId="3" borderId="13" xfId="0" applyNumberFormat="1" applyFont="1" applyFill="1" applyBorder="1" applyAlignment="1">
      <alignment horizontal="center" vertical="center" wrapText="1"/>
    </xf>
    <xf numFmtId="164" fontId="9" fillId="4" borderId="11" xfId="0" applyNumberFormat="1" applyFont="1" applyFill="1" applyBorder="1" applyAlignment="1">
      <alignment horizontal="right"/>
    </xf>
    <xf numFmtId="164" fontId="9" fillId="4" borderId="10" xfId="0" quotePrefix="1" applyNumberFormat="1" applyFont="1" applyFill="1" applyBorder="1" applyAlignment="1">
      <alignment horizontal="right"/>
    </xf>
    <xf numFmtId="3" fontId="9" fillId="4" borderId="11" xfId="0" applyNumberFormat="1" applyFont="1" applyFill="1" applyBorder="1" applyAlignment="1">
      <alignment horizontal="right"/>
    </xf>
    <xf numFmtId="0" fontId="18" fillId="0" borderId="0" xfId="0" applyFont="1" applyAlignment="1"/>
    <xf numFmtId="0" fontId="18" fillId="0" borderId="0" xfId="0" applyFont="1" applyAlignment="1">
      <alignment vertical="center"/>
    </xf>
    <xf numFmtId="16" fontId="19" fillId="0" borderId="0" xfId="0" applyNumberFormat="1" applyFont="1" applyAlignment="1"/>
    <xf numFmtId="0" fontId="19" fillId="0" borderId="0" xfId="0" applyFont="1" applyAlignment="1"/>
    <xf numFmtId="9" fontId="19" fillId="0" borderId="0" xfId="3" applyFont="1" applyAlignment="1"/>
    <xf numFmtId="0" fontId="0" fillId="0" borderId="0" xfId="0" applyAlignment="1">
      <alignment vertical="center" wrapText="1"/>
    </xf>
    <xf numFmtId="167" fontId="0" fillId="0" borderId="0" xfId="3" applyNumberFormat="1" applyFont="1" applyAlignment="1">
      <alignment vertical="center"/>
    </xf>
    <xf numFmtId="0" fontId="7" fillId="0" borderId="0" xfId="0" applyFont="1" applyAlignment="1"/>
    <xf numFmtId="187" fontId="7" fillId="4" borderId="0" xfId="0" applyNumberFormat="1" applyFont="1" applyFill="1" applyBorder="1" applyAlignment="1">
      <alignment vertical="center"/>
    </xf>
    <xf numFmtId="188" fontId="7" fillId="4" borderId="0" xfId="0" applyNumberFormat="1" applyFont="1" applyFill="1" applyBorder="1" applyAlignment="1">
      <alignment horizontal="right" vertical="center" indent="1"/>
    </xf>
    <xf numFmtId="187" fontId="7" fillId="4" borderId="0" xfId="0" applyNumberFormat="1" applyFont="1" applyFill="1" applyBorder="1" applyAlignment="1">
      <alignment horizontal="right" vertical="center"/>
    </xf>
    <xf numFmtId="190" fontId="19" fillId="4" borderId="0" xfId="0" applyNumberFormat="1" applyFont="1" applyFill="1" applyBorder="1" applyAlignment="1">
      <alignment vertical="center"/>
    </xf>
    <xf numFmtId="3" fontId="8" fillId="4" borderId="0" xfId="0" applyNumberFormat="1" applyFont="1" applyFill="1" applyBorder="1" applyAlignment="1">
      <alignment horizontal="right" vertical="center" indent="2"/>
    </xf>
    <xf numFmtId="167" fontId="8" fillId="4" borderId="0" xfId="0" applyNumberFormat="1" applyFont="1" applyFill="1" applyBorder="1" applyAlignment="1">
      <alignment horizontal="left" vertical="center"/>
    </xf>
    <xf numFmtId="3" fontId="8" fillId="4" borderId="0" xfId="0" applyNumberFormat="1" applyFont="1" applyFill="1" applyBorder="1" applyAlignment="1">
      <alignment horizontal="right" vertical="center"/>
    </xf>
    <xf numFmtId="197" fontId="87" fillId="10" borderId="0" xfId="0" applyNumberFormat="1" applyFont="1" applyFill="1" applyBorder="1" applyAlignment="1">
      <alignment horizontal="right" indent="1"/>
    </xf>
    <xf numFmtId="197" fontId="8" fillId="10" borderId="0" xfId="0" applyNumberFormat="1" applyFont="1" applyFill="1" applyBorder="1"/>
    <xf numFmtId="1" fontId="7" fillId="0" borderId="0" xfId="0" applyNumberFormat="1" applyFont="1" applyAlignment="1">
      <alignment vertical="center"/>
    </xf>
    <xf numFmtId="3" fontId="19" fillId="0" borderId="0" xfId="0" applyNumberFormat="1" applyFont="1" applyAlignment="1">
      <alignment vertical="center"/>
    </xf>
    <xf numFmtId="198" fontId="19" fillId="4" borderId="65" xfId="1" applyNumberFormat="1" applyFont="1" applyFill="1" applyBorder="1" applyAlignment="1">
      <alignment horizontal="right" vertical="center"/>
    </xf>
    <xf numFmtId="198" fontId="19" fillId="4" borderId="5" xfId="1" applyNumberFormat="1" applyFont="1" applyFill="1" applyBorder="1" applyAlignment="1">
      <alignment horizontal="right" vertical="center"/>
    </xf>
    <xf numFmtId="196" fontId="19" fillId="4" borderId="4" xfId="0" applyNumberFormat="1" applyFont="1" applyFill="1" applyBorder="1" applyAlignment="1">
      <alignment horizontal="center" vertical="center"/>
    </xf>
    <xf numFmtId="197" fontId="19" fillId="4" borderId="0" xfId="0" applyNumberFormat="1" applyFont="1" applyFill="1" applyBorder="1" applyAlignment="1">
      <alignment horizontal="right" vertical="center"/>
    </xf>
    <xf numFmtId="196" fontId="19" fillId="4" borderId="4" xfId="0" applyNumberFormat="1" applyFont="1" applyFill="1" applyBorder="1" applyAlignment="1">
      <alignment horizontal="center" vertical="center" wrapText="1"/>
    </xf>
    <xf numFmtId="197" fontId="19" fillId="4" borderId="5" xfId="0" applyNumberFormat="1" applyFont="1" applyFill="1" applyBorder="1" applyAlignment="1">
      <alignment horizontal="right" vertical="center"/>
    </xf>
    <xf numFmtId="198" fontId="19" fillId="4" borderId="0" xfId="1" applyNumberFormat="1" applyFont="1" applyFill="1" applyBorder="1" applyAlignment="1">
      <alignment horizontal="right" vertical="center"/>
    </xf>
    <xf numFmtId="196" fontId="19" fillId="4" borderId="0" xfId="0" applyNumberFormat="1" applyFont="1" applyFill="1" applyBorder="1" applyAlignment="1">
      <alignment horizontal="right" vertical="top" indent="3"/>
    </xf>
    <xf numFmtId="196" fontId="70" fillId="4" borderId="0" xfId="0" applyNumberFormat="1" applyFont="1" applyFill="1" applyBorder="1" applyAlignment="1">
      <alignment horizontal="right" vertical="top" indent="2"/>
    </xf>
    <xf numFmtId="0" fontId="19" fillId="4" borderId="4" xfId="0" applyFont="1" applyFill="1" applyBorder="1" applyAlignment="1">
      <alignment horizontal="center" vertical="top" wrapText="1"/>
    </xf>
    <xf numFmtId="197" fontId="19" fillId="4" borderId="54" xfId="1" applyNumberFormat="1" applyFont="1" applyFill="1" applyBorder="1" applyAlignment="1">
      <alignment horizontal="right" vertical="top" indent="1"/>
    </xf>
    <xf numFmtId="197" fontId="19" fillId="4" borderId="54" xfId="2" applyNumberFormat="1" applyFont="1" applyFill="1" applyBorder="1" applyAlignment="1">
      <alignment horizontal="right" vertical="top" indent="3"/>
    </xf>
    <xf numFmtId="197" fontId="19" fillId="4" borderId="54" xfId="2" applyNumberFormat="1" applyFont="1" applyFill="1" applyBorder="1" applyAlignment="1">
      <alignment horizontal="right" vertical="top" indent="2"/>
    </xf>
    <xf numFmtId="197" fontId="19" fillId="4" borderId="5" xfId="1" applyNumberFormat="1" applyFont="1" applyFill="1" applyBorder="1" applyAlignment="1">
      <alignment horizontal="right" vertical="top" indent="3"/>
    </xf>
    <xf numFmtId="196" fontId="19" fillId="4" borderId="0" xfId="1" quotePrefix="1" applyNumberFormat="1" applyFont="1" applyFill="1" applyBorder="1" applyAlignment="1">
      <alignment horizontal="right" indent="3"/>
    </xf>
    <xf numFmtId="196" fontId="19" fillId="4" borderId="0" xfId="0" applyNumberFormat="1" applyFont="1" applyFill="1" applyBorder="1" applyAlignment="1">
      <alignment horizontal="right" indent="2"/>
    </xf>
    <xf numFmtId="166" fontId="19" fillId="4" borderId="0" xfId="0" applyNumberFormat="1" applyFont="1" applyFill="1" applyBorder="1" applyAlignment="1">
      <alignment horizontal="right" vertical="center"/>
    </xf>
    <xf numFmtId="166" fontId="19" fillId="4" borderId="0" xfId="0" applyNumberFormat="1" applyFont="1" applyFill="1" applyBorder="1" applyAlignment="1">
      <alignment vertical="center"/>
    </xf>
    <xf numFmtId="0" fontId="0" fillId="0" borderId="0" xfId="0" applyBorder="1" applyAlignment="1">
      <alignment vertical="center"/>
    </xf>
    <xf numFmtId="3" fontId="19" fillId="4" borderId="7" xfId="0" applyNumberFormat="1" applyFont="1" applyFill="1" applyBorder="1" applyAlignment="1">
      <alignment horizontal="right" vertical="center"/>
    </xf>
    <xf numFmtId="3" fontId="19" fillId="4" borderId="0" xfId="0" applyNumberFormat="1" applyFont="1" applyFill="1" applyBorder="1" applyAlignment="1">
      <alignment horizontal="right" vertical="center"/>
    </xf>
    <xf numFmtId="0" fontId="0" fillId="8" borderId="0" xfId="0" applyFill="1" applyAlignment="1">
      <alignment vertical="center"/>
    </xf>
    <xf numFmtId="179" fontId="0" fillId="0" borderId="0" xfId="0" applyNumberFormat="1" applyAlignment="1">
      <alignment vertical="center"/>
    </xf>
    <xf numFmtId="179" fontId="11" fillId="4" borderId="7" xfId="3" quotePrefix="1" applyNumberFormat="1" applyFont="1" applyFill="1" applyBorder="1" applyAlignment="1">
      <alignment horizontal="center" vertical="center"/>
    </xf>
    <xf numFmtId="179" fontId="11" fillId="4" borderId="0" xfId="3" quotePrefix="1" applyNumberFormat="1" applyFont="1" applyFill="1" applyBorder="1" applyAlignment="1">
      <alignment horizontal="center" vertical="center"/>
    </xf>
    <xf numFmtId="3" fontId="11" fillId="4" borderId="0" xfId="0" applyNumberFormat="1" applyFont="1" applyFill="1" applyBorder="1" applyAlignment="1">
      <alignment vertical="center"/>
    </xf>
    <xf numFmtId="188" fontId="7" fillId="4" borderId="7" xfId="0" applyNumberFormat="1" applyFont="1" applyFill="1" applyBorder="1" applyAlignment="1">
      <alignment horizontal="right" vertical="center"/>
    </xf>
    <xf numFmtId="188" fontId="7" fillId="4" borderId="0" xfId="0" applyNumberFormat="1" applyFont="1" applyFill="1" applyBorder="1" applyAlignment="1">
      <alignment horizontal="right" vertical="center"/>
    </xf>
    <xf numFmtId="190" fontId="7" fillId="4" borderId="0" xfId="0" applyNumberFormat="1" applyFont="1" applyFill="1" applyBorder="1" applyAlignment="1">
      <alignment vertical="center"/>
    </xf>
    <xf numFmtId="3" fontId="7" fillId="0" borderId="0" xfId="0" applyNumberFormat="1" applyFont="1" applyAlignment="1">
      <alignment vertical="center"/>
    </xf>
    <xf numFmtId="174" fontId="4" fillId="3" borderId="34" xfId="2" applyNumberFormat="1" applyFill="1" applyBorder="1" applyAlignment="1">
      <alignment horizontal="center" vertical="center"/>
    </xf>
    <xf numFmtId="174" fontId="4" fillId="3" borderId="36" xfId="2" applyNumberFormat="1" applyFill="1" applyBorder="1" applyAlignment="1">
      <alignment horizontal="center" vertical="center"/>
    </xf>
    <xf numFmtId="0" fontId="23" fillId="6" borderId="32" xfId="0" applyFont="1" applyFill="1" applyBorder="1" applyAlignment="1">
      <alignment horizontal="center" vertical="center" wrapText="1"/>
    </xf>
    <xf numFmtId="177" fontId="11" fillId="4" borderId="5" xfId="0" applyNumberFormat="1" applyFont="1" applyFill="1" applyBorder="1" applyAlignment="1">
      <alignment horizontal="center" vertical="center"/>
    </xf>
    <xf numFmtId="7" fontId="11" fillId="4" borderId="5" xfId="2" applyNumberFormat="1" applyFont="1" applyFill="1" applyBorder="1" applyAlignment="1">
      <alignment horizontal="center" vertical="center"/>
    </xf>
    <xf numFmtId="7" fontId="43" fillId="4" borderId="5" xfId="2" applyNumberFormat="1" applyFont="1" applyFill="1" applyBorder="1" applyAlignment="1">
      <alignment horizontal="center" vertical="center" wrapText="1"/>
    </xf>
    <xf numFmtId="7" fontId="31" fillId="4" borderId="5" xfId="2" applyNumberFormat="1" applyFont="1" applyFill="1" applyBorder="1" applyAlignment="1">
      <alignment horizontal="center" vertical="center" wrapText="1"/>
    </xf>
    <xf numFmtId="7" fontId="11" fillId="4" borderId="8" xfId="2" applyNumberFormat="1" applyFont="1" applyFill="1" applyBorder="1" applyAlignment="1">
      <alignment horizontal="center" vertical="center"/>
    </xf>
    <xf numFmtId="0" fontId="23" fillId="6" borderId="42" xfId="0" applyFont="1" applyFill="1" applyBorder="1" applyAlignment="1">
      <alignment horizontal="center" vertical="center"/>
    </xf>
    <xf numFmtId="0" fontId="19" fillId="4" borderId="15" xfId="0" applyFont="1" applyFill="1" applyBorder="1" applyAlignment="1">
      <alignment vertical="center"/>
    </xf>
    <xf numFmtId="0" fontId="19" fillId="4" borderId="16" xfId="0" applyFont="1" applyFill="1" applyBorder="1" applyAlignment="1">
      <alignment vertical="center"/>
    </xf>
    <xf numFmtId="0" fontId="0" fillId="0" borderId="0" xfId="0"/>
    <xf numFmtId="167" fontId="11" fillId="4" borderId="5" xfId="3" applyNumberFormat="1" applyFont="1" applyFill="1" applyBorder="1" applyAlignment="1">
      <alignment horizontal="center" vertical="center"/>
    </xf>
    <xf numFmtId="166" fontId="19" fillId="4" borderId="5" xfId="0" applyNumberFormat="1" applyFont="1" applyFill="1" applyBorder="1" applyAlignment="1">
      <alignment vertical="center"/>
    </xf>
    <xf numFmtId="166" fontId="19" fillId="4" borderId="7" xfId="0" applyNumberFormat="1" applyFont="1" applyFill="1" applyBorder="1" applyAlignment="1">
      <alignment vertical="center"/>
    </xf>
    <xf numFmtId="166" fontId="19" fillId="4" borderId="8" xfId="0" applyNumberFormat="1" applyFont="1" applyFill="1" applyBorder="1" applyAlignment="1">
      <alignment vertical="center"/>
    </xf>
    <xf numFmtId="0" fontId="7" fillId="4" borderId="15" xfId="0" applyFont="1" applyFill="1" applyBorder="1" applyAlignment="1">
      <alignment horizontal="center" vertical="center"/>
    </xf>
    <xf numFmtId="0" fontId="7" fillId="4" borderId="16" xfId="0" applyFont="1" applyFill="1" applyBorder="1" applyAlignment="1">
      <alignment horizontal="center" vertical="center"/>
    </xf>
    <xf numFmtId="189" fontId="11" fillId="4" borderId="5" xfId="0" applyNumberFormat="1" applyFont="1" applyFill="1" applyBorder="1" applyAlignment="1">
      <alignment vertical="center"/>
    </xf>
    <xf numFmtId="189" fontId="11" fillId="4" borderId="8" xfId="0" applyNumberFormat="1" applyFont="1" applyFill="1" applyBorder="1" applyAlignment="1">
      <alignment vertical="center"/>
    </xf>
    <xf numFmtId="0" fontId="7" fillId="4" borderId="8" xfId="0" applyFont="1" applyFill="1" applyBorder="1"/>
    <xf numFmtId="166" fontId="19" fillId="4" borderId="7" xfId="0" applyNumberFormat="1" applyFont="1" applyFill="1" applyBorder="1" applyAlignment="1">
      <alignment horizontal="right" vertical="center"/>
    </xf>
    <xf numFmtId="0" fontId="19" fillId="4" borderId="7" xfId="0" applyFont="1" applyFill="1" applyBorder="1" applyAlignment="1">
      <alignment horizontal="right" vertical="center"/>
    </xf>
    <xf numFmtId="0" fontId="19" fillId="4" borderId="8" xfId="0" applyFont="1" applyFill="1" applyBorder="1"/>
    <xf numFmtId="3" fontId="7" fillId="4" borderId="7" xfId="0" applyNumberFormat="1" applyFont="1" applyFill="1" applyBorder="1" applyAlignment="1">
      <alignment horizontal="right"/>
    </xf>
    <xf numFmtId="0" fontId="43" fillId="6" borderId="31" xfId="0" applyFont="1" applyFill="1" applyBorder="1" applyAlignment="1">
      <alignment horizontal="center" vertical="center" wrapText="1"/>
    </xf>
    <xf numFmtId="0" fontId="31" fillId="6" borderId="42" xfId="0" applyFont="1" applyFill="1" applyBorder="1" applyAlignment="1">
      <alignment horizontal="center" vertical="center"/>
    </xf>
    <xf numFmtId="164" fontId="8" fillId="4" borderId="7" xfId="0" applyNumberFormat="1" applyFont="1" applyFill="1" applyBorder="1" applyAlignment="1">
      <alignment horizontal="right" vertical="top"/>
    </xf>
    <xf numFmtId="167" fontId="8" fillId="4" borderId="7" xfId="0" applyNumberFormat="1" applyFont="1" applyFill="1" applyBorder="1" applyAlignment="1">
      <alignment horizontal="right" vertical="top" indent="4"/>
    </xf>
    <xf numFmtId="0" fontId="43" fillId="3" borderId="31" xfId="0" applyFont="1" applyFill="1" applyBorder="1" applyAlignment="1">
      <alignment horizontal="center" vertical="center" wrapText="1"/>
    </xf>
    <xf numFmtId="0" fontId="43" fillId="3" borderId="31" xfId="0" applyFont="1" applyFill="1" applyBorder="1" applyAlignment="1">
      <alignment horizontal="centerContinuous" vertical="center" wrapText="1"/>
    </xf>
    <xf numFmtId="0" fontId="43" fillId="3" borderId="31" xfId="0" applyFont="1" applyFill="1" applyBorder="1" applyAlignment="1">
      <alignment horizontal="center" vertical="center"/>
    </xf>
    <xf numFmtId="0" fontId="28" fillId="6" borderId="31" xfId="0" applyFont="1" applyFill="1" applyBorder="1" applyAlignment="1">
      <alignment horizontal="center" vertical="center" wrapText="1"/>
    </xf>
    <xf numFmtId="0" fontId="41" fillId="3" borderId="23" xfId="0" applyFont="1" applyFill="1" applyBorder="1" applyAlignment="1">
      <alignment horizontal="center" vertical="center"/>
    </xf>
    <xf numFmtId="0" fontId="20" fillId="3" borderId="85" xfId="0" applyFont="1" applyFill="1" applyBorder="1" applyAlignment="1">
      <alignment horizontal="center" vertical="center"/>
    </xf>
    <xf numFmtId="0" fontId="23" fillId="3" borderId="42" xfId="0" applyFont="1" applyFill="1" applyBorder="1" applyAlignment="1">
      <alignment horizontal="center" vertical="center"/>
    </xf>
    <xf numFmtId="164" fontId="19" fillId="4" borderId="7" xfId="0" applyNumberFormat="1" applyFont="1" applyFill="1" applyBorder="1" applyAlignment="1">
      <alignment horizontal="right" vertical="center"/>
    </xf>
    <xf numFmtId="0" fontId="56" fillId="3" borderId="31" xfId="0" applyFont="1" applyFill="1" applyBorder="1" applyAlignment="1">
      <alignment horizontal="center" vertical="center" wrapText="1"/>
    </xf>
    <xf numFmtId="0" fontId="28" fillId="3" borderId="31" xfId="0" applyFont="1" applyFill="1" applyBorder="1" applyAlignment="1">
      <alignment horizontal="center" vertical="center" wrapText="1"/>
    </xf>
    <xf numFmtId="0" fontId="28" fillId="3" borderId="31" xfId="0" applyFont="1" applyFill="1" applyBorder="1" applyAlignment="1">
      <alignment horizontal="center" wrapText="1"/>
    </xf>
    <xf numFmtId="0" fontId="43" fillId="6" borderId="32" xfId="0" applyFont="1" applyFill="1" applyBorder="1" applyAlignment="1">
      <alignment horizontal="center" vertical="center"/>
    </xf>
    <xf numFmtId="0" fontId="28" fillId="3" borderId="32" xfId="0" applyFont="1" applyFill="1" applyBorder="1" applyAlignment="1">
      <alignment horizontal="center" wrapText="1"/>
    </xf>
    <xf numFmtId="0" fontId="23" fillId="3" borderId="30" xfId="0" applyFont="1" applyFill="1" applyBorder="1" applyAlignment="1">
      <alignment horizontal="center" vertical="center" wrapText="1"/>
    </xf>
    <xf numFmtId="0" fontId="28" fillId="4" borderId="15" xfId="0" applyFont="1" applyFill="1" applyBorder="1" applyAlignment="1">
      <alignment horizontal="center" vertical="center"/>
    </xf>
    <xf numFmtId="0" fontId="28" fillId="6" borderId="7" xfId="0" applyFont="1" applyFill="1" applyBorder="1" applyAlignment="1">
      <alignment horizontal="center" vertical="top" wrapText="1"/>
    </xf>
    <xf numFmtId="0" fontId="28" fillId="6" borderId="8" xfId="0" applyFont="1" applyFill="1" applyBorder="1" applyAlignment="1">
      <alignment horizontal="center" vertical="top" wrapText="1"/>
    </xf>
    <xf numFmtId="0" fontId="28" fillId="3" borderId="56" xfId="0" applyFont="1" applyFill="1" applyBorder="1" applyAlignment="1">
      <alignment horizontal="center" vertical="top" wrapText="1"/>
    </xf>
    <xf numFmtId="0" fontId="28" fillId="3" borderId="57" xfId="0" applyFont="1" applyFill="1" applyBorder="1" applyAlignment="1">
      <alignment horizontal="center" vertical="top" wrapText="1"/>
    </xf>
    <xf numFmtId="0" fontId="28" fillId="3" borderId="31" xfId="0" applyFont="1" applyFill="1" applyBorder="1" applyAlignment="1">
      <alignment horizontal="center" vertical="top" wrapText="1"/>
    </xf>
    <xf numFmtId="0" fontId="28" fillId="3" borderId="32" xfId="0" applyFont="1" applyFill="1" applyBorder="1" applyAlignment="1">
      <alignment horizontal="center" vertical="top" wrapText="1"/>
    </xf>
    <xf numFmtId="0" fontId="19" fillId="4" borderId="4" xfId="0" applyFont="1" applyFill="1" applyBorder="1" applyAlignment="1">
      <alignment horizontal="center" wrapText="1"/>
    </xf>
    <xf numFmtId="196" fontId="19" fillId="4" borderId="11" xfId="0" applyNumberFormat="1" applyFont="1" applyFill="1" applyBorder="1" applyAlignment="1">
      <alignment horizontal="right" indent="2"/>
    </xf>
    <xf numFmtId="197" fontId="19" fillId="4" borderId="54" xfId="2" applyNumberFormat="1" applyFont="1" applyFill="1" applyBorder="1" applyAlignment="1">
      <alignment horizontal="right" indent="1"/>
    </xf>
    <xf numFmtId="0" fontId="19" fillId="4" borderId="54" xfId="1" quotePrefix="1" applyNumberFormat="1" applyFont="1" applyFill="1" applyBorder="1" applyAlignment="1">
      <alignment horizontal="right" indent="3"/>
    </xf>
    <xf numFmtId="197" fontId="19" fillId="4" borderId="54" xfId="2" applyNumberFormat="1" applyFont="1" applyFill="1" applyBorder="1" applyAlignment="1">
      <alignment horizontal="right" indent="2"/>
    </xf>
    <xf numFmtId="197" fontId="19" fillId="4" borderId="5" xfId="1" applyNumberFormat="1" applyFont="1" applyFill="1" applyBorder="1" applyAlignment="1">
      <alignment horizontal="right" indent="3"/>
    </xf>
    <xf numFmtId="196" fontId="19" fillId="4" borderId="4" xfId="0" quotePrefix="1" applyNumberFormat="1" applyFont="1" applyFill="1" applyBorder="1" applyAlignment="1">
      <alignment horizontal="center"/>
    </xf>
    <xf numFmtId="198" fontId="19" fillId="4" borderId="54" xfId="1" applyNumberFormat="1" applyFont="1" applyFill="1" applyBorder="1" applyAlignment="1">
      <alignment horizontal="right" indent="1"/>
    </xf>
    <xf numFmtId="198" fontId="19" fillId="4" borderId="54" xfId="1" applyNumberFormat="1" applyFont="1" applyFill="1" applyBorder="1" applyAlignment="1">
      <alignment horizontal="right" indent="2"/>
    </xf>
    <xf numFmtId="164" fontId="19" fillId="4" borderId="5" xfId="1" quotePrefix="1" applyNumberFormat="1" applyFont="1" applyFill="1" applyBorder="1" applyAlignment="1">
      <alignment horizontal="right" indent="3"/>
    </xf>
    <xf numFmtId="198" fontId="19" fillId="4" borderId="5" xfId="1" applyNumberFormat="1" applyFont="1" applyFill="1" applyBorder="1" applyAlignment="1">
      <alignment horizontal="right" indent="3"/>
    </xf>
    <xf numFmtId="197" fontId="19" fillId="4" borderId="54" xfId="1" applyNumberFormat="1" applyFont="1" applyFill="1" applyBorder="1" applyAlignment="1">
      <alignment horizontal="right" indent="3"/>
    </xf>
    <xf numFmtId="198" fontId="19" fillId="4" borderId="54" xfId="1" applyNumberFormat="1" applyFont="1" applyFill="1" applyBorder="1" applyAlignment="1">
      <alignment horizontal="right" indent="3"/>
    </xf>
    <xf numFmtId="196" fontId="19" fillId="4" borderId="15" xfId="0" quotePrefix="1" applyNumberFormat="1" applyFont="1" applyFill="1" applyBorder="1" applyAlignment="1">
      <alignment horizontal="center"/>
    </xf>
    <xf numFmtId="0" fontId="31" fillId="6" borderId="71" xfId="0" applyFont="1" applyFill="1" applyBorder="1" applyAlignment="1">
      <alignment horizontal="center" vertical="center"/>
    </xf>
    <xf numFmtId="0" fontId="31" fillId="6" borderId="86" xfId="0" applyFont="1" applyFill="1" applyBorder="1" applyAlignment="1">
      <alignment horizontal="center" vertical="center"/>
    </xf>
    <xf numFmtId="0" fontId="19" fillId="6" borderId="62" xfId="0" applyFont="1" applyFill="1" applyBorder="1" applyAlignment="1">
      <alignment horizontal="center" vertical="center" wrapText="1"/>
    </xf>
    <xf numFmtId="0" fontId="22" fillId="6" borderId="59" xfId="0" applyFont="1" applyFill="1" applyBorder="1" applyAlignment="1">
      <alignment horizontal="center" vertical="center" wrapText="1"/>
    </xf>
    <xf numFmtId="0" fontId="31" fillId="4" borderId="87" xfId="0" applyFont="1" applyFill="1" applyBorder="1" applyAlignment="1">
      <alignment horizontal="center" vertical="center" wrapText="1"/>
    </xf>
    <xf numFmtId="3" fontId="64" fillId="4" borderId="0" xfId="0" applyNumberFormat="1" applyFont="1" applyFill="1" applyBorder="1" applyAlignment="1">
      <alignment horizontal="right"/>
    </xf>
    <xf numFmtId="167" fontId="65" fillId="4" borderId="5" xfId="3" applyNumberFormat="1" applyFont="1" applyFill="1" applyBorder="1" applyAlignment="1">
      <alignment horizontal="right" vertical="center"/>
    </xf>
    <xf numFmtId="168" fontId="19" fillId="4" borderId="0" xfId="3" quotePrefix="1" applyNumberFormat="1" applyFont="1" applyFill="1" applyBorder="1" applyAlignment="1">
      <alignment horizontal="right" vertical="center" indent="1"/>
    </xf>
    <xf numFmtId="168" fontId="34" fillId="4" borderId="0" xfId="3" applyNumberFormat="1" applyFont="1" applyFill="1" applyBorder="1" applyAlignment="1">
      <alignment horizontal="right" vertical="center" indent="1"/>
    </xf>
    <xf numFmtId="0" fontId="20" fillId="6" borderId="42" xfId="0" applyFont="1" applyFill="1" applyBorder="1" applyAlignment="1">
      <alignment horizontal="center" vertical="center"/>
    </xf>
    <xf numFmtId="0" fontId="22" fillId="4" borderId="15" xfId="0" applyFont="1" applyFill="1" applyBorder="1"/>
    <xf numFmtId="0" fontId="19" fillId="4" borderId="15" xfId="0" applyFont="1" applyFill="1" applyBorder="1" applyAlignment="1">
      <alignment horizontal="left" vertical="center" indent="1"/>
    </xf>
    <xf numFmtId="0" fontId="34" fillId="4" borderId="15" xfId="0" applyFont="1" applyFill="1" applyBorder="1" applyAlignment="1">
      <alignment horizontal="left" vertical="center" indent="3"/>
    </xf>
    <xf numFmtId="0" fontId="22" fillId="4" borderId="15" xfId="0" applyFont="1" applyFill="1" applyBorder="1" applyAlignment="1">
      <alignment horizontal="left" vertical="center" indent="1"/>
    </xf>
    <xf numFmtId="0" fontId="10" fillId="4" borderId="16" xfId="0" applyFont="1" applyFill="1" applyBorder="1"/>
    <xf numFmtId="0" fontId="23" fillId="6" borderId="56" xfId="0" applyFont="1" applyFill="1" applyBorder="1" applyAlignment="1">
      <alignment horizontal="center" vertical="center" wrapText="1"/>
    </xf>
    <xf numFmtId="9" fontId="64" fillId="4" borderId="11" xfId="3" applyFont="1" applyFill="1" applyBorder="1" applyAlignment="1">
      <alignment horizontal="center"/>
    </xf>
    <xf numFmtId="9" fontId="7" fillId="4" borderId="12" xfId="3" applyFont="1" applyFill="1" applyBorder="1" applyAlignment="1">
      <alignment horizontal="center"/>
    </xf>
    <xf numFmtId="167" fontId="65" fillId="4" borderId="54" xfId="3" applyNumberFormat="1" applyFont="1" applyFill="1" applyBorder="1" applyAlignment="1">
      <alignment horizontal="right" vertical="center"/>
    </xf>
    <xf numFmtId="167" fontId="7" fillId="4" borderId="53" xfId="3" applyNumberFormat="1" applyFont="1" applyFill="1" applyBorder="1" applyAlignment="1">
      <alignment horizontal="center"/>
    </xf>
    <xf numFmtId="3" fontId="64" fillId="4" borderId="55" xfId="0" applyNumberFormat="1" applyFont="1" applyFill="1" applyBorder="1" applyAlignment="1">
      <alignment horizontal="right"/>
    </xf>
    <xf numFmtId="3" fontId="34" fillId="4" borderId="55" xfId="0" applyNumberFormat="1" applyFont="1" applyFill="1" applyBorder="1" applyAlignment="1">
      <alignment horizontal="right" vertical="center" indent="1"/>
    </xf>
    <xf numFmtId="3" fontId="7" fillId="4" borderId="52" xfId="0" applyNumberFormat="1" applyFont="1" applyFill="1" applyBorder="1" applyAlignment="1">
      <alignment horizontal="right"/>
    </xf>
    <xf numFmtId="0" fontId="7" fillId="4" borderId="53" xfId="0" applyFont="1" applyFill="1" applyBorder="1" applyAlignment="1">
      <alignment horizontal="right"/>
    </xf>
    <xf numFmtId="3" fontId="19" fillId="4" borderId="0" xfId="1" applyNumberFormat="1" applyFont="1" applyFill="1" applyBorder="1" applyAlignment="1">
      <alignment horizontal="right" vertical="center"/>
    </xf>
    <xf numFmtId="164" fontId="19" fillId="4" borderId="0" xfId="0" quotePrefix="1" applyNumberFormat="1" applyFont="1" applyFill="1" applyBorder="1" applyAlignment="1">
      <alignment horizontal="center" vertical="center"/>
    </xf>
    <xf numFmtId="10" fontId="19" fillId="4" borderId="5" xfId="0" quotePrefix="1" applyNumberFormat="1" applyFont="1" applyFill="1" applyBorder="1" applyAlignment="1">
      <alignment horizontal="right" vertical="center" indent="2"/>
    </xf>
    <xf numFmtId="164" fontId="19" fillId="4" borderId="0" xfId="0" quotePrefix="1" applyNumberFormat="1" applyFont="1" applyFill="1" applyBorder="1" applyAlignment="1">
      <alignment horizontal="right" vertical="center"/>
    </xf>
    <xf numFmtId="164" fontId="19" fillId="4" borderId="0" xfId="0" applyNumberFormat="1" applyFont="1" applyFill="1" applyBorder="1" applyAlignment="1">
      <alignment horizontal="right" vertical="center"/>
    </xf>
    <xf numFmtId="0" fontId="28" fillId="4" borderId="15" xfId="0" applyFont="1" applyFill="1" applyBorder="1" applyAlignment="1">
      <alignment horizontal="center" wrapText="1"/>
    </xf>
    <xf numFmtId="0" fontId="7" fillId="4" borderId="16" xfId="0" applyFont="1" applyFill="1" applyBorder="1"/>
    <xf numFmtId="3" fontId="19" fillId="4" borderId="11" xfId="2" applyNumberFormat="1" applyFont="1" applyFill="1" applyBorder="1" applyAlignment="1">
      <alignment horizontal="right" vertical="center" indent="3"/>
    </xf>
    <xf numFmtId="10" fontId="34" fillId="4" borderId="54" xfId="0" applyNumberFormat="1" applyFont="1" applyFill="1" applyBorder="1" applyAlignment="1">
      <alignment horizontal="right" vertical="center" indent="2"/>
    </xf>
    <xf numFmtId="0" fontId="19" fillId="4" borderId="12" xfId="0" applyFont="1" applyFill="1" applyBorder="1"/>
    <xf numFmtId="0" fontId="34" fillId="4" borderId="53" xfId="0" applyFont="1" applyFill="1" applyBorder="1"/>
    <xf numFmtId="3" fontId="19" fillId="4" borderId="55" xfId="2" applyNumberFormat="1" applyFont="1" applyFill="1" applyBorder="1" applyAlignment="1">
      <alignment vertical="center"/>
    </xf>
    <xf numFmtId="10" fontId="19" fillId="4" borderId="54" xfId="3" applyNumberFormat="1" applyFont="1" applyFill="1" applyBorder="1" applyAlignment="1">
      <alignment horizontal="right" vertical="center" indent="2"/>
    </xf>
    <xf numFmtId="0" fontId="19" fillId="4" borderId="52" xfId="0" applyFont="1" applyFill="1" applyBorder="1" applyAlignment="1">
      <alignment horizontal="right" vertical="center"/>
    </xf>
    <xf numFmtId="0" fontId="19" fillId="4" borderId="53" xfId="0" applyFont="1" applyFill="1" applyBorder="1"/>
    <xf numFmtId="184" fontId="8" fillId="4" borderId="0" xfId="0" applyNumberFormat="1" applyFont="1" applyFill="1" applyBorder="1" applyAlignment="1">
      <alignment vertical="top"/>
    </xf>
    <xf numFmtId="164" fontId="8" fillId="4" borderId="0" xfId="0" applyNumberFormat="1" applyFont="1" applyFill="1" applyBorder="1" applyAlignment="1">
      <alignment horizontal="right" vertical="top"/>
    </xf>
    <xf numFmtId="167" fontId="8" fillId="4" borderId="5" xfId="0" applyNumberFormat="1" applyFont="1" applyFill="1" applyBorder="1" applyAlignment="1">
      <alignment horizontal="right" vertical="top" indent="4"/>
    </xf>
    <xf numFmtId="184" fontId="8" fillId="4" borderId="7" xfId="0" applyNumberFormat="1" applyFont="1" applyFill="1" applyBorder="1" applyAlignment="1">
      <alignment vertical="top"/>
    </xf>
    <xf numFmtId="167" fontId="8" fillId="4" borderId="8" xfId="0" applyNumberFormat="1" applyFont="1" applyFill="1" applyBorder="1" applyAlignment="1">
      <alignment horizontal="right" vertical="top" indent="4"/>
    </xf>
    <xf numFmtId="0" fontId="31" fillId="3" borderId="42" xfId="0" applyFont="1" applyFill="1" applyBorder="1" applyAlignment="1">
      <alignment horizontal="center" vertical="center"/>
    </xf>
    <xf numFmtId="0" fontId="8" fillId="4" borderId="15" xfId="0" applyFont="1" applyFill="1" applyBorder="1" applyAlignment="1">
      <alignment horizontal="center" vertical="top"/>
    </xf>
    <xf numFmtId="0" fontId="8" fillId="4" borderId="15" xfId="0" applyFont="1" applyFill="1" applyBorder="1" applyAlignment="1">
      <alignment horizontal="center" vertical="center"/>
    </xf>
    <xf numFmtId="0" fontId="8" fillId="4" borderId="16" xfId="0" applyFont="1" applyFill="1" applyBorder="1" applyAlignment="1">
      <alignment horizontal="center" vertical="top"/>
    </xf>
    <xf numFmtId="0" fontId="28" fillId="6" borderId="32" xfId="0" applyFont="1" applyFill="1" applyBorder="1" applyAlignment="1">
      <alignment horizontal="centerContinuous" vertical="center" wrapText="1"/>
    </xf>
    <xf numFmtId="9" fontId="7" fillId="4" borderId="0" xfId="0" applyNumberFormat="1" applyFont="1" applyFill="1" applyBorder="1" applyAlignment="1">
      <alignment horizontal="center" vertical="center"/>
    </xf>
    <xf numFmtId="190" fontId="7" fillId="4" borderId="7" xfId="0" applyNumberFormat="1" applyFont="1" applyFill="1" applyBorder="1" applyAlignment="1">
      <alignment vertical="center"/>
    </xf>
    <xf numFmtId="0" fontId="43" fillId="6" borderId="32" xfId="0" applyFont="1" applyFill="1" applyBorder="1" applyAlignment="1">
      <alignment horizontal="center" vertical="center" wrapText="1"/>
    </xf>
    <xf numFmtId="9" fontId="19" fillId="4" borderId="0" xfId="3" applyFont="1" applyFill="1" applyBorder="1" applyAlignment="1">
      <alignment horizontal="right" vertical="center"/>
    </xf>
    <xf numFmtId="10" fontId="19" fillId="4" borderId="5" xfId="1" applyNumberFormat="1" applyFont="1" applyFill="1" applyBorder="1" applyAlignment="1">
      <alignment horizontal="center" vertical="center"/>
    </xf>
    <xf numFmtId="190" fontId="19" fillId="4" borderId="7" xfId="0" applyNumberFormat="1" applyFont="1" applyFill="1" applyBorder="1" applyAlignment="1">
      <alignment vertical="center"/>
    </xf>
    <xf numFmtId="9" fontId="19" fillId="4" borderId="7" xfId="3" applyFont="1" applyFill="1" applyBorder="1" applyAlignment="1">
      <alignment horizontal="right" vertical="center"/>
    </xf>
    <xf numFmtId="10" fontId="19" fillId="4" borderId="8" xfId="1" applyNumberFormat="1" applyFont="1" applyFill="1" applyBorder="1" applyAlignment="1">
      <alignment horizontal="center" vertical="center"/>
    </xf>
    <xf numFmtId="3" fontId="24" fillId="4" borderId="0" xfId="0" applyNumberFormat="1" applyFont="1" applyFill="1" applyBorder="1" applyAlignment="1">
      <alignment horizontal="right"/>
    </xf>
    <xf numFmtId="172" fontId="7" fillId="4" borderId="5" xfId="0" applyNumberFormat="1" applyFont="1" applyFill="1" applyBorder="1" applyAlignment="1">
      <alignment horizontal="right" vertical="center" indent="1"/>
    </xf>
    <xf numFmtId="3" fontId="24" fillId="4" borderId="7" xfId="0" applyNumberFormat="1" applyFont="1" applyFill="1" applyBorder="1" applyAlignment="1">
      <alignment horizontal="right"/>
    </xf>
    <xf numFmtId="172" fontId="7" fillId="4" borderId="8" xfId="0" applyNumberFormat="1" applyFont="1" applyFill="1" applyBorder="1" applyAlignment="1">
      <alignment horizontal="right" vertical="center" indent="1"/>
    </xf>
    <xf numFmtId="0" fontId="32" fillId="4" borderId="15" xfId="0" applyFont="1" applyFill="1" applyBorder="1" applyAlignment="1">
      <alignment horizontal="left" vertical="center" indent="1"/>
    </xf>
    <xf numFmtId="0" fontId="7" fillId="4" borderId="15" xfId="0" applyFont="1" applyFill="1" applyBorder="1" applyAlignment="1">
      <alignment horizontal="left" vertical="center" indent="1"/>
    </xf>
    <xf numFmtId="0" fontId="32" fillId="4" borderId="16" xfId="0" applyFont="1" applyFill="1" applyBorder="1" applyAlignment="1">
      <alignment horizontal="left" vertical="center" indent="1"/>
    </xf>
    <xf numFmtId="3" fontId="24" fillId="4" borderId="11" xfId="0" applyNumberFormat="1" applyFont="1" applyFill="1" applyBorder="1" applyAlignment="1">
      <alignment horizontal="right"/>
    </xf>
    <xf numFmtId="167" fontId="7" fillId="4" borderId="54" xfId="3" applyNumberFormat="1" applyFont="1" applyFill="1" applyBorder="1" applyAlignment="1">
      <alignment horizontal="right" vertical="center" indent="2"/>
    </xf>
    <xf numFmtId="3" fontId="24" fillId="4" borderId="12" xfId="0" applyNumberFormat="1" applyFont="1" applyFill="1" applyBorder="1" applyAlignment="1">
      <alignment horizontal="right"/>
    </xf>
    <xf numFmtId="167" fontId="7" fillId="4" borderId="53" xfId="3" applyNumberFormat="1" applyFont="1" applyFill="1" applyBorder="1" applyAlignment="1">
      <alignment horizontal="right" vertical="center" indent="2"/>
    </xf>
    <xf numFmtId="0" fontId="28" fillId="6" borderId="32" xfId="0" applyFont="1" applyFill="1" applyBorder="1" applyAlignment="1">
      <alignment horizontal="center" vertical="center" wrapText="1"/>
    </xf>
    <xf numFmtId="167" fontId="11" fillId="4" borderId="8" xfId="3" applyNumberFormat="1" applyFont="1" applyFill="1" applyBorder="1" applyAlignment="1">
      <alignment horizontal="center" vertical="center"/>
    </xf>
    <xf numFmtId="0" fontId="28" fillId="3" borderId="32" xfId="0" applyFont="1" applyFill="1" applyBorder="1" applyAlignment="1">
      <alignment horizontal="center" vertical="center" wrapText="1"/>
    </xf>
    <xf numFmtId="3" fontId="19" fillId="4" borderId="5" xfId="0" applyNumberFormat="1" applyFont="1" applyFill="1" applyBorder="1" applyAlignment="1">
      <alignment horizontal="right" vertical="center"/>
    </xf>
    <xf numFmtId="3" fontId="19" fillId="4" borderId="8" xfId="0" applyNumberFormat="1" applyFont="1" applyFill="1" applyBorder="1" applyAlignment="1">
      <alignment horizontal="right" vertical="center"/>
    </xf>
    <xf numFmtId="196" fontId="19" fillId="4" borderId="0" xfId="1" applyNumberFormat="1" applyFont="1" applyFill="1" applyBorder="1" applyAlignment="1">
      <alignment horizontal="right" indent="3"/>
    </xf>
    <xf numFmtId="196" fontId="19" fillId="4" borderId="0" xfId="0" quotePrefix="1" applyNumberFormat="1" applyFont="1" applyFill="1" applyBorder="1" applyAlignment="1">
      <alignment horizontal="right" indent="2"/>
    </xf>
    <xf numFmtId="0" fontId="19" fillId="4" borderId="6" xfId="0" applyFont="1" applyFill="1" applyBorder="1" applyAlignment="1">
      <alignment horizontal="center" wrapText="1"/>
    </xf>
    <xf numFmtId="196" fontId="19" fillId="4" borderId="12" xfId="0" applyNumberFormat="1" applyFont="1" applyFill="1" applyBorder="1" applyAlignment="1">
      <alignment horizontal="right" indent="2"/>
    </xf>
    <xf numFmtId="197" fontId="19" fillId="4" borderId="53" xfId="2" applyNumberFormat="1" applyFont="1" applyFill="1" applyBorder="1" applyAlignment="1">
      <alignment horizontal="right" indent="1"/>
    </xf>
    <xf numFmtId="196" fontId="19" fillId="4" borderId="7" xfId="1" quotePrefix="1" applyNumberFormat="1" applyFont="1" applyFill="1" applyBorder="1" applyAlignment="1">
      <alignment horizontal="right" indent="3"/>
    </xf>
    <xf numFmtId="0" fontId="19" fillId="4" borderId="53" xfId="1" quotePrefix="1" applyNumberFormat="1" applyFont="1" applyFill="1" applyBorder="1" applyAlignment="1">
      <alignment horizontal="right" indent="3"/>
    </xf>
    <xf numFmtId="196" fontId="19" fillId="4" borderId="7" xfId="0" applyNumberFormat="1" applyFont="1" applyFill="1" applyBorder="1" applyAlignment="1">
      <alignment horizontal="right" indent="2"/>
    </xf>
    <xf numFmtId="197" fontId="19" fillId="4" borderId="53" xfId="2" applyNumberFormat="1" applyFont="1" applyFill="1" applyBorder="1" applyAlignment="1">
      <alignment horizontal="right" indent="2"/>
    </xf>
    <xf numFmtId="197" fontId="19" fillId="4" borderId="8" xfId="1" applyNumberFormat="1" applyFont="1" applyFill="1" applyBorder="1" applyAlignment="1">
      <alignment horizontal="right" indent="3"/>
    </xf>
    <xf numFmtId="196" fontId="19" fillId="4" borderId="6" xfId="0" applyNumberFormat="1" applyFont="1" applyFill="1" applyBorder="1" applyAlignment="1">
      <alignment horizontal="center" vertical="center"/>
    </xf>
    <xf numFmtId="198" fontId="19" fillId="4" borderId="67" xfId="1" applyNumberFormat="1" applyFont="1" applyFill="1" applyBorder="1" applyAlignment="1">
      <alignment horizontal="right" vertical="center"/>
    </xf>
    <xf numFmtId="198" fontId="19" fillId="4" borderId="7" xfId="1" applyNumberFormat="1" applyFont="1" applyFill="1" applyBorder="1" applyAlignment="1">
      <alignment horizontal="right" vertical="center"/>
    </xf>
    <xf numFmtId="198" fontId="19" fillId="4" borderId="8" xfId="1" applyNumberFormat="1" applyFont="1" applyFill="1" applyBorder="1" applyAlignment="1">
      <alignment horizontal="right" vertical="center"/>
    </xf>
    <xf numFmtId="178" fontId="19" fillId="4" borderId="0" xfId="0" quotePrefix="1" applyNumberFormat="1" applyFont="1" applyFill="1" applyBorder="1" applyAlignment="1">
      <alignment horizontal="right" vertical="center"/>
    </xf>
    <xf numFmtId="164" fontId="19" fillId="4" borderId="5" xfId="0" applyNumberFormat="1" applyFont="1" applyFill="1" applyBorder="1" applyAlignment="1">
      <alignment horizontal="right" vertical="center"/>
    </xf>
    <xf numFmtId="178" fontId="19" fillId="4" borderId="7" xfId="0" quotePrefix="1" applyNumberFormat="1" applyFont="1" applyFill="1" applyBorder="1" applyAlignment="1">
      <alignment horizontal="right" vertical="center"/>
    </xf>
    <xf numFmtId="164" fontId="19" fillId="4" borderId="8" xfId="0" applyNumberFormat="1" applyFont="1" applyFill="1" applyBorder="1" applyAlignment="1">
      <alignment horizontal="right" vertical="center"/>
    </xf>
    <xf numFmtId="3" fontId="11" fillId="4" borderId="0" xfId="1" applyNumberFormat="1" applyFont="1" applyFill="1" applyBorder="1" applyAlignment="1">
      <alignment horizontal="right" vertical="center"/>
    </xf>
    <xf numFmtId="3" fontId="11" fillId="4" borderId="5" xfId="1" applyNumberFormat="1" applyFont="1" applyFill="1" applyBorder="1" applyAlignment="1">
      <alignment horizontal="right" vertical="center"/>
    </xf>
    <xf numFmtId="164" fontId="11" fillId="4" borderId="5" xfId="0" applyNumberFormat="1" applyFont="1" applyFill="1" applyBorder="1" applyAlignment="1">
      <alignment horizontal="right" vertical="center"/>
    </xf>
    <xf numFmtId="3" fontId="11" fillId="4" borderId="7" xfId="1" applyNumberFormat="1" applyFont="1" applyFill="1" applyBorder="1" applyAlignment="1">
      <alignment horizontal="right" vertical="center"/>
    </xf>
    <xf numFmtId="3" fontId="11" fillId="4" borderId="8" xfId="1" applyNumberFormat="1" applyFont="1" applyFill="1" applyBorder="1" applyAlignment="1">
      <alignment horizontal="right" vertical="center"/>
    </xf>
    <xf numFmtId="7" fontId="11" fillId="4" borderId="0" xfId="1" applyNumberFormat="1" applyFont="1" applyFill="1" applyBorder="1" applyAlignment="1">
      <alignment horizontal="right" vertical="center"/>
    </xf>
    <xf numFmtId="7" fontId="11" fillId="4" borderId="5" xfId="1" applyNumberFormat="1" applyFont="1" applyFill="1" applyBorder="1" applyAlignment="1">
      <alignment horizontal="right" vertical="center"/>
    </xf>
    <xf numFmtId="0" fontId="45" fillId="3" borderId="92" xfId="0" applyFont="1" applyFill="1" applyBorder="1" applyAlignment="1">
      <alignment horizontal="center" vertical="center" wrapText="1"/>
    </xf>
    <xf numFmtId="0" fontId="11" fillId="4" borderId="15" xfId="0" applyFont="1" applyFill="1" applyBorder="1" applyAlignment="1">
      <alignment horizontal="center" vertical="center"/>
    </xf>
    <xf numFmtId="198" fontId="8" fillId="10" borderId="7" xfId="1" applyNumberFormat="1" applyFont="1" applyFill="1" applyBorder="1" applyAlignment="1">
      <alignment vertical="center"/>
    </xf>
    <xf numFmtId="197" fontId="8" fillId="10" borderId="7" xfId="2" applyNumberFormat="1" applyFont="1" applyFill="1" applyBorder="1" applyAlignment="1">
      <alignment vertical="center"/>
    </xf>
    <xf numFmtId="197" fontId="8" fillId="10" borderId="8" xfId="0" applyNumberFormat="1" applyFont="1" applyFill="1" applyBorder="1" applyAlignment="1">
      <alignment horizontal="right" vertical="center" indent="3"/>
    </xf>
    <xf numFmtId="0" fontId="8" fillId="10" borderId="6" xfId="0" applyFont="1" applyFill="1" applyBorder="1" applyAlignment="1">
      <alignment wrapText="1"/>
    </xf>
    <xf numFmtId="198" fontId="87" fillId="10" borderId="12" xfId="0" applyNumberFormat="1" applyFont="1" applyFill="1" applyBorder="1" applyAlignment="1">
      <alignment horizontal="right" indent="1"/>
    </xf>
    <xf numFmtId="197" fontId="87" fillId="10" borderId="7" xfId="0" applyNumberFormat="1" applyFont="1" applyFill="1" applyBorder="1" applyAlignment="1">
      <alignment horizontal="right" indent="1"/>
    </xf>
    <xf numFmtId="198" fontId="87" fillId="10" borderId="52" xfId="0" applyNumberFormat="1" applyFont="1" applyFill="1" applyBorder="1"/>
    <xf numFmtId="198" fontId="87" fillId="10" borderId="53" xfId="0" applyNumberFormat="1" applyFont="1" applyFill="1" applyBorder="1" applyAlignment="1">
      <alignment horizontal="right" indent="2"/>
    </xf>
    <xf numFmtId="198" fontId="8" fillId="10" borderId="52" xfId="0" applyNumberFormat="1" applyFont="1" applyFill="1" applyBorder="1"/>
    <xf numFmtId="197" fontId="8" fillId="10" borderId="7" xfId="0" applyNumberFormat="1" applyFont="1" applyFill="1" applyBorder="1"/>
    <xf numFmtId="197" fontId="8" fillId="10" borderId="8" xfId="0" applyNumberFormat="1" applyFont="1" applyFill="1" applyBorder="1" applyAlignment="1">
      <alignment horizontal="right" indent="3"/>
    </xf>
    <xf numFmtId="0" fontId="8" fillId="10" borderId="15" xfId="0" applyFont="1" applyFill="1" applyBorder="1" applyAlignment="1">
      <alignment wrapText="1"/>
    </xf>
    <xf numFmtId="0" fontId="8" fillId="10" borderId="16" xfId="0" applyFont="1" applyFill="1" applyBorder="1" applyAlignment="1">
      <alignment vertical="center" wrapText="1"/>
    </xf>
    <xf numFmtId="0" fontId="23" fillId="24" borderId="7" xfId="0" applyFont="1" applyFill="1" applyBorder="1" applyAlignment="1">
      <alignment horizontal="right" vertical="top" wrapText="1"/>
    </xf>
    <xf numFmtId="0" fontId="23" fillId="24" borderId="53" xfId="0" applyFont="1" applyFill="1" applyBorder="1" applyAlignment="1">
      <alignment horizontal="center" vertical="top" wrapText="1"/>
    </xf>
    <xf numFmtId="197" fontId="87" fillId="10" borderId="54" xfId="0" applyNumberFormat="1" applyFont="1" applyFill="1" applyBorder="1" applyAlignment="1">
      <alignment horizontal="right" indent="1"/>
    </xf>
    <xf numFmtId="198" fontId="87" fillId="10" borderId="12" xfId="0" applyNumberFormat="1" applyFont="1" applyFill="1" applyBorder="1" applyAlignment="1">
      <alignment horizontal="right" vertical="center" indent="1"/>
    </xf>
    <xf numFmtId="197" fontId="87" fillId="10" borderId="53" xfId="0" applyNumberFormat="1" applyFont="1" applyFill="1" applyBorder="1" applyAlignment="1">
      <alignment horizontal="right" vertical="center" indent="1"/>
    </xf>
    <xf numFmtId="198" fontId="8" fillId="10" borderId="0" xfId="0" applyNumberFormat="1" applyFont="1" applyFill="1" applyBorder="1"/>
    <xf numFmtId="198" fontId="87" fillId="10" borderId="52" xfId="0" applyNumberFormat="1" applyFont="1" applyFill="1" applyBorder="1" applyAlignment="1">
      <alignment vertical="center"/>
    </xf>
    <xf numFmtId="198" fontId="87" fillId="10" borderId="53" xfId="0" applyNumberFormat="1" applyFont="1" applyFill="1" applyBorder="1" applyAlignment="1">
      <alignment horizontal="right" vertical="center" indent="2"/>
    </xf>
    <xf numFmtId="0" fontId="23" fillId="6" borderId="8" xfId="0" applyFont="1" applyFill="1" applyBorder="1" applyAlignment="1">
      <alignment horizontal="center" vertical="center" wrapText="1"/>
    </xf>
    <xf numFmtId="164" fontId="54" fillId="5" borderId="5" xfId="0" applyNumberFormat="1" applyFont="1" applyFill="1" applyBorder="1" applyAlignment="1">
      <alignment horizontal="right" indent="1"/>
    </xf>
    <xf numFmtId="164" fontId="23" fillId="4" borderId="0" xfId="0" applyNumberFormat="1" applyFont="1" applyFill="1" applyBorder="1" applyAlignment="1">
      <alignment horizontal="right" vertical="center" indent="1"/>
    </xf>
    <xf numFmtId="164" fontId="23" fillId="4" borderId="5" xfId="0" applyNumberFormat="1" applyFont="1" applyFill="1" applyBorder="1" applyAlignment="1">
      <alignment horizontal="right" vertical="center" indent="1"/>
    </xf>
    <xf numFmtId="164" fontId="23" fillId="4" borderId="7" xfId="0" applyNumberFormat="1" applyFont="1" applyFill="1" applyBorder="1" applyAlignment="1">
      <alignment horizontal="right" vertical="center" indent="1"/>
    </xf>
    <xf numFmtId="164" fontId="23" fillId="4" borderId="8" xfId="0" applyNumberFormat="1" applyFont="1" applyFill="1" applyBorder="1" applyAlignment="1">
      <alignment horizontal="right" vertical="center" indent="1"/>
    </xf>
    <xf numFmtId="0" fontId="19" fillId="0" borderId="0" xfId="0" applyFont="1" applyAlignment="1">
      <alignment vertical="top"/>
    </xf>
    <xf numFmtId="0" fontId="23" fillId="6" borderId="12" xfId="0" applyFont="1" applyFill="1" applyBorder="1" applyAlignment="1">
      <alignment horizontal="center" vertical="center" wrapText="1"/>
    </xf>
    <xf numFmtId="0" fontId="23" fillId="6" borderId="53" xfId="0" applyFont="1" applyFill="1" applyBorder="1" applyAlignment="1">
      <alignment horizontal="center" vertical="center" wrapText="1"/>
    </xf>
    <xf numFmtId="164" fontId="54" fillId="5" borderId="11" xfId="0" applyNumberFormat="1" applyFont="1" applyFill="1" applyBorder="1" applyAlignment="1">
      <alignment horizontal="right" indent="1"/>
    </xf>
    <xf numFmtId="164" fontId="54" fillId="5" borderId="54" xfId="0" applyNumberFormat="1" applyFont="1" applyFill="1" applyBorder="1" applyAlignment="1">
      <alignment horizontal="right" indent="1"/>
    </xf>
    <xf numFmtId="164" fontId="23" fillId="4" borderId="11" xfId="0" applyNumberFormat="1" applyFont="1" applyFill="1" applyBorder="1" applyAlignment="1">
      <alignment horizontal="right" vertical="center" indent="1"/>
    </xf>
    <xf numFmtId="164" fontId="23" fillId="4" borderId="54" xfId="0" applyNumberFormat="1" applyFont="1" applyFill="1" applyBorder="1" applyAlignment="1">
      <alignment horizontal="right" vertical="center" indent="1"/>
    </xf>
    <xf numFmtId="164" fontId="23" fillId="4" borderId="12" xfId="0" applyNumberFormat="1" applyFont="1" applyFill="1" applyBorder="1" applyAlignment="1">
      <alignment horizontal="right" vertical="center" indent="1"/>
    </xf>
    <xf numFmtId="164" fontId="23" fillId="4" borderId="53" xfId="0" applyNumberFormat="1" applyFont="1" applyFill="1" applyBorder="1" applyAlignment="1">
      <alignment horizontal="right" vertical="center" indent="1"/>
    </xf>
    <xf numFmtId="0" fontId="23" fillId="6" borderId="52" xfId="0" applyFont="1" applyFill="1" applyBorder="1" applyAlignment="1">
      <alignment horizontal="center" vertical="center" wrapText="1"/>
    </xf>
    <xf numFmtId="164" fontId="23" fillId="4" borderId="55" xfId="0" applyNumberFormat="1" applyFont="1" applyFill="1" applyBorder="1" applyAlignment="1">
      <alignment horizontal="right" vertical="center" indent="1"/>
    </xf>
    <xf numFmtId="164" fontId="23" fillId="4" borderId="52" xfId="0" applyNumberFormat="1" applyFont="1" applyFill="1" applyBorder="1" applyAlignment="1">
      <alignment horizontal="right" vertical="center" indent="1"/>
    </xf>
    <xf numFmtId="164" fontId="54" fillId="5" borderId="55" xfId="0" applyNumberFormat="1" applyFont="1" applyFill="1" applyBorder="1" applyAlignment="1">
      <alignment horizontal="right" indent="1"/>
    </xf>
    <xf numFmtId="3" fontId="12" fillId="4" borderId="0" xfId="1" applyNumberFormat="1" applyFont="1" applyFill="1" applyBorder="1" applyAlignment="1">
      <alignment horizontal="right" vertical="center"/>
    </xf>
    <xf numFmtId="167" fontId="12" fillId="4" borderId="5" xfId="0" applyNumberFormat="1" applyFont="1" applyFill="1" applyBorder="1" applyAlignment="1">
      <alignment vertical="center"/>
    </xf>
    <xf numFmtId="3" fontId="12" fillId="4" borderId="7" xfId="1" applyNumberFormat="1" applyFont="1" applyFill="1" applyBorder="1" applyAlignment="1">
      <alignment horizontal="right" vertical="center"/>
    </xf>
    <xf numFmtId="167" fontId="12" fillId="4" borderId="8" xfId="0" applyNumberFormat="1" applyFont="1" applyFill="1" applyBorder="1" applyAlignment="1">
      <alignment vertical="center"/>
    </xf>
    <xf numFmtId="0" fontId="12" fillId="4" borderId="15" xfId="0" applyFont="1" applyFill="1" applyBorder="1" applyAlignment="1">
      <alignment vertical="center"/>
    </xf>
    <xf numFmtId="0" fontId="12" fillId="4" borderId="16" xfId="0" applyFont="1" applyFill="1" applyBorder="1" applyAlignment="1">
      <alignment vertical="center"/>
    </xf>
    <xf numFmtId="0" fontId="43" fillId="6" borderId="69" xfId="0" applyFont="1" applyFill="1" applyBorder="1" applyAlignment="1">
      <alignment horizontal="center" vertical="center" wrapText="1"/>
    </xf>
    <xf numFmtId="9" fontId="12" fillId="4" borderId="65" xfId="3" applyFont="1" applyFill="1" applyBorder="1" applyAlignment="1">
      <alignment horizontal="right" vertical="center" indent="3"/>
    </xf>
    <xf numFmtId="9" fontId="12" fillId="4" borderId="67" xfId="3" applyFont="1" applyFill="1" applyBorder="1" applyAlignment="1">
      <alignment horizontal="right" vertical="center" indent="3"/>
    </xf>
    <xf numFmtId="3" fontId="12" fillId="4" borderId="55" xfId="1" applyNumberFormat="1" applyFont="1" applyFill="1" applyBorder="1" applyAlignment="1">
      <alignment horizontal="right" vertical="center"/>
    </xf>
    <xf numFmtId="167" fontId="12" fillId="4" borderId="54" xfId="0" applyNumberFormat="1" applyFont="1" applyFill="1" applyBorder="1" applyAlignment="1">
      <alignment vertical="center"/>
    </xf>
    <xf numFmtId="3" fontId="12" fillId="4" borderId="52" xfId="1" applyNumberFormat="1" applyFont="1" applyFill="1" applyBorder="1" applyAlignment="1">
      <alignment horizontal="right" vertical="center"/>
    </xf>
    <xf numFmtId="167" fontId="12" fillId="4" borderId="53" xfId="0" applyNumberFormat="1" applyFont="1" applyFill="1" applyBorder="1" applyAlignment="1">
      <alignment vertical="center"/>
    </xf>
    <xf numFmtId="175" fontId="19" fillId="4" borderId="0" xfId="0" applyNumberFormat="1" applyFont="1" applyFill="1" applyBorder="1" applyAlignment="1">
      <alignment horizontal="center"/>
    </xf>
    <xf numFmtId="175" fontId="19" fillId="4" borderId="5" xfId="0" applyNumberFormat="1" applyFont="1" applyFill="1" applyBorder="1" applyAlignment="1">
      <alignment horizontal="center"/>
    </xf>
    <xf numFmtId="2" fontId="19" fillId="4" borderId="0" xfId="0" applyNumberFormat="1" applyFont="1" applyFill="1" applyBorder="1" applyAlignment="1">
      <alignment horizontal="center"/>
    </xf>
    <xf numFmtId="2" fontId="19" fillId="4" borderId="5" xfId="0" applyNumberFormat="1" applyFont="1" applyFill="1" applyBorder="1" applyAlignment="1">
      <alignment horizontal="center"/>
    </xf>
    <xf numFmtId="2" fontId="19" fillId="4" borderId="0" xfId="0" quotePrefix="1" applyNumberFormat="1" applyFont="1" applyFill="1" applyBorder="1" applyAlignment="1">
      <alignment horizontal="center"/>
    </xf>
    <xf numFmtId="2" fontId="19" fillId="4" borderId="5" xfId="0" quotePrefix="1" applyNumberFormat="1" applyFont="1" applyFill="1" applyBorder="1" applyAlignment="1">
      <alignment horizontal="center"/>
    </xf>
    <xf numFmtId="175" fontId="19" fillId="4" borderId="7" xfId="0" applyNumberFormat="1" applyFont="1" applyFill="1" applyBorder="1" applyAlignment="1">
      <alignment horizontal="center"/>
    </xf>
    <xf numFmtId="175" fontId="19" fillId="4" borderId="8" xfId="0" applyNumberFormat="1" applyFont="1" applyFill="1" applyBorder="1" applyAlignment="1">
      <alignment horizontal="center"/>
    </xf>
    <xf numFmtId="164" fontId="31" fillId="4" borderId="0" xfId="1" quotePrefix="1" applyNumberFormat="1" applyFont="1" applyFill="1" applyBorder="1" applyAlignment="1">
      <alignment horizontal="right" vertical="center"/>
    </xf>
    <xf numFmtId="169" fontId="31" fillId="4" borderId="5" xfId="0" quotePrefix="1" applyNumberFormat="1" applyFont="1" applyFill="1" applyBorder="1" applyAlignment="1">
      <alignment horizontal="right" vertical="center"/>
    </xf>
    <xf numFmtId="3" fontId="42" fillId="4" borderId="0" xfId="0" applyNumberFormat="1" applyFont="1" applyFill="1" applyBorder="1" applyAlignment="1">
      <alignment vertical="center"/>
    </xf>
    <xf numFmtId="164" fontId="31" fillId="4" borderId="7" xfId="1" quotePrefix="1" applyNumberFormat="1" applyFont="1" applyFill="1" applyBorder="1" applyAlignment="1">
      <alignment horizontal="right" vertical="center"/>
    </xf>
    <xf numFmtId="169" fontId="31" fillId="4" borderId="8" xfId="0" quotePrefix="1" applyNumberFormat="1" applyFont="1" applyFill="1" applyBorder="1" applyAlignment="1">
      <alignment horizontal="right" vertical="center"/>
    </xf>
    <xf numFmtId="0" fontId="20" fillId="3" borderId="42" xfId="0" applyFont="1" applyFill="1" applyBorder="1" applyAlignment="1">
      <alignment horizontal="center" vertical="center"/>
    </xf>
    <xf numFmtId="3" fontId="31" fillId="5" borderId="11" xfId="1" applyNumberFormat="1" applyFont="1" applyFill="1" applyBorder="1" applyAlignment="1">
      <alignment horizontal="right" vertical="center"/>
    </xf>
    <xf numFmtId="167" fontId="31" fillId="5" borderId="54" xfId="0" applyNumberFormat="1" applyFont="1" applyFill="1" applyBorder="1" applyAlignment="1">
      <alignment horizontal="right" vertical="center"/>
    </xf>
    <xf numFmtId="3" fontId="31" fillId="5" borderId="12" xfId="1" applyNumberFormat="1" applyFont="1" applyFill="1" applyBorder="1" applyAlignment="1">
      <alignment horizontal="right" vertical="center"/>
    </xf>
    <xf numFmtId="167" fontId="31" fillId="5" borderId="53" xfId="0" applyNumberFormat="1" applyFont="1" applyFill="1" applyBorder="1" applyAlignment="1">
      <alignment horizontal="right" vertical="center"/>
    </xf>
    <xf numFmtId="3" fontId="31" fillId="5" borderId="55" xfId="1" applyNumberFormat="1" applyFont="1" applyFill="1" applyBorder="1" applyAlignment="1">
      <alignment horizontal="right" vertical="center"/>
    </xf>
    <xf numFmtId="3" fontId="31" fillId="5" borderId="52" xfId="1" applyNumberFormat="1" applyFont="1" applyFill="1" applyBorder="1" applyAlignment="1">
      <alignment horizontal="right" vertical="center"/>
    </xf>
    <xf numFmtId="164" fontId="31" fillId="4" borderId="55" xfId="1" applyNumberFormat="1" applyFont="1" applyFill="1" applyBorder="1" applyAlignment="1">
      <alignment horizontal="right" vertical="center"/>
    </xf>
    <xf numFmtId="167" fontId="23" fillId="4" borderId="54" xfId="3" applyNumberFormat="1" applyFont="1" applyFill="1" applyBorder="1" applyAlignment="1">
      <alignment horizontal="right" vertical="center"/>
    </xf>
    <xf numFmtId="3" fontId="31" fillId="4" borderId="55" xfId="1" applyNumberFormat="1" applyFont="1" applyFill="1" applyBorder="1" applyAlignment="1">
      <alignment horizontal="right" vertical="center"/>
    </xf>
    <xf numFmtId="164" fontId="31" fillId="4" borderId="52" xfId="1" applyNumberFormat="1" applyFont="1" applyFill="1" applyBorder="1" applyAlignment="1">
      <alignment horizontal="right" vertical="center"/>
    </xf>
    <xf numFmtId="167" fontId="23" fillId="4" borderId="53" xfId="3" applyNumberFormat="1" applyFont="1" applyFill="1" applyBorder="1" applyAlignment="1">
      <alignment horizontal="right" vertical="center"/>
    </xf>
    <xf numFmtId="164" fontId="42" fillId="4" borderId="55" xfId="0" applyNumberFormat="1" applyFont="1" applyFill="1" applyBorder="1" applyAlignment="1">
      <alignment vertical="center"/>
    </xf>
    <xf numFmtId="164" fontId="31" fillId="4" borderId="55" xfId="1" quotePrefix="1" applyNumberFormat="1" applyFont="1" applyFill="1" applyBorder="1" applyAlignment="1">
      <alignment horizontal="right" vertical="center"/>
    </xf>
    <xf numFmtId="164" fontId="42" fillId="4" borderId="52" xfId="0" applyNumberFormat="1" applyFont="1" applyFill="1" applyBorder="1" applyAlignment="1">
      <alignment vertical="center"/>
    </xf>
    <xf numFmtId="167" fontId="8" fillId="4" borderId="5" xfId="0" applyNumberFormat="1" applyFont="1" applyFill="1" applyBorder="1" applyAlignment="1">
      <alignment horizontal="left" vertical="center"/>
    </xf>
    <xf numFmtId="3" fontId="8" fillId="4" borderId="7" xfId="0" applyNumberFormat="1" applyFont="1" applyFill="1" applyBorder="1" applyAlignment="1">
      <alignment horizontal="right" vertical="center" indent="2"/>
    </xf>
    <xf numFmtId="3" fontId="8" fillId="4" borderId="7" xfId="0" applyNumberFormat="1" applyFont="1" applyFill="1" applyBorder="1" applyAlignment="1">
      <alignment horizontal="right" vertical="center"/>
    </xf>
    <xf numFmtId="167" fontId="8" fillId="4" borderId="7" xfId="0" applyNumberFormat="1" applyFont="1" applyFill="1" applyBorder="1" applyAlignment="1">
      <alignment horizontal="left" vertical="center"/>
    </xf>
    <xf numFmtId="167" fontId="8" fillId="4" borderId="8" xfId="0" applyNumberFormat="1" applyFont="1" applyFill="1" applyBorder="1" applyAlignment="1">
      <alignment horizontal="left" vertical="center"/>
    </xf>
    <xf numFmtId="0" fontId="31" fillId="3" borderId="42" xfId="0" applyFont="1" applyFill="1" applyBorder="1" applyAlignment="1">
      <alignment horizontal="center" vertical="center" wrapText="1"/>
    </xf>
    <xf numFmtId="0" fontId="8" fillId="4" borderId="16" xfId="0" applyFont="1" applyFill="1" applyBorder="1" applyAlignment="1">
      <alignment horizontal="center" vertical="center"/>
    </xf>
    <xf numFmtId="188" fontId="7" fillId="4" borderId="7" xfId="0" applyNumberFormat="1" applyFont="1" applyFill="1" applyBorder="1" applyAlignment="1">
      <alignment horizontal="right" vertical="center" indent="1"/>
    </xf>
    <xf numFmtId="187" fontId="7" fillId="4" borderId="7" xfId="0" applyNumberFormat="1" applyFont="1" applyFill="1" applyBorder="1" applyAlignment="1">
      <alignment horizontal="right" vertical="center"/>
    </xf>
    <xf numFmtId="187" fontId="7" fillId="4" borderId="7" xfId="0" applyNumberFormat="1" applyFont="1" applyFill="1" applyBorder="1" applyAlignment="1">
      <alignment vertical="center"/>
    </xf>
    <xf numFmtId="185" fontId="11" fillId="4" borderId="0" xfId="0" applyNumberFormat="1" applyFont="1" applyFill="1" applyBorder="1" applyAlignment="1">
      <alignment horizontal="right" vertical="top"/>
    </xf>
    <xf numFmtId="184" fontId="7" fillId="4" borderId="0" xfId="0" applyNumberFormat="1" applyFont="1" applyFill="1" applyBorder="1" applyAlignment="1">
      <alignment vertical="top"/>
    </xf>
    <xf numFmtId="3" fontId="0" fillId="0" borderId="0" xfId="0" applyNumberFormat="1" applyBorder="1"/>
    <xf numFmtId="0" fontId="0" fillId="0" borderId="0" xfId="0" applyBorder="1"/>
    <xf numFmtId="186" fontId="11" fillId="4" borderId="5" xfId="0" applyNumberFormat="1" applyFont="1" applyFill="1" applyBorder="1" applyAlignment="1">
      <alignment vertical="top"/>
    </xf>
    <xf numFmtId="184" fontId="7" fillId="4" borderId="7" xfId="0" applyNumberFormat="1" applyFont="1" applyFill="1" applyBorder="1" applyAlignment="1">
      <alignment vertical="top"/>
    </xf>
    <xf numFmtId="186" fontId="11" fillId="4" borderId="8" xfId="0" applyNumberFormat="1" applyFont="1" applyFill="1" applyBorder="1" applyAlignment="1">
      <alignment vertical="top"/>
    </xf>
    <xf numFmtId="0" fontId="31" fillId="6" borderId="42" xfId="0" applyFont="1" applyFill="1" applyBorder="1" applyAlignment="1">
      <alignment horizontal="center" vertical="center" wrapText="1"/>
    </xf>
    <xf numFmtId="0" fontId="7" fillId="4" borderId="15" xfId="0" applyFont="1" applyFill="1" applyBorder="1" applyAlignment="1">
      <alignment horizontal="center" vertical="top"/>
    </xf>
    <xf numFmtId="0" fontId="7" fillId="4" borderId="16" xfId="0" applyFont="1" applyFill="1" applyBorder="1" applyAlignment="1">
      <alignment horizontal="center" vertical="top"/>
    </xf>
    <xf numFmtId="0" fontId="8" fillId="3" borderId="8" xfId="0" applyFont="1" applyFill="1" applyBorder="1" applyAlignment="1">
      <alignment horizontal="center" vertical="center" wrapText="1"/>
    </xf>
    <xf numFmtId="167" fontId="8" fillId="4" borderId="0" xfId="0" applyNumberFormat="1" applyFont="1" applyFill="1" applyBorder="1" applyAlignment="1">
      <alignment horizontal="right" vertical="center" indent="3"/>
    </xf>
    <xf numFmtId="10" fontId="8" fillId="4" borderId="0" xfId="0" applyNumberFormat="1" applyFont="1" applyFill="1" applyBorder="1" applyAlignment="1">
      <alignment horizontal="center" vertical="center"/>
    </xf>
    <xf numFmtId="10" fontId="8" fillId="4" borderId="5" xfId="0" applyNumberFormat="1" applyFont="1" applyFill="1" applyBorder="1" applyAlignment="1">
      <alignment horizontal="center" vertical="center"/>
    </xf>
    <xf numFmtId="167" fontId="8" fillId="4" borderId="7" xfId="0" applyNumberFormat="1" applyFont="1" applyFill="1" applyBorder="1" applyAlignment="1">
      <alignment horizontal="right" vertical="center" indent="3"/>
    </xf>
    <xf numFmtId="10" fontId="8" fillId="4" borderId="7" xfId="0" applyNumberFormat="1" applyFont="1" applyFill="1" applyBorder="1" applyAlignment="1">
      <alignment horizontal="center" vertical="center"/>
    </xf>
    <xf numFmtId="10" fontId="8" fillId="4" borderId="8" xfId="0" applyNumberFormat="1" applyFont="1" applyFill="1" applyBorder="1" applyAlignment="1">
      <alignment horizontal="center" vertical="center"/>
    </xf>
    <xf numFmtId="169" fontId="8" fillId="4" borderId="63" xfId="0" applyNumberFormat="1" applyFont="1" applyFill="1" applyBorder="1" applyAlignment="1">
      <alignment vertical="center"/>
    </xf>
    <xf numFmtId="169" fontId="8" fillId="4" borderId="64" xfId="0" applyNumberFormat="1" applyFont="1" applyFill="1" applyBorder="1" applyAlignment="1">
      <alignment vertical="center"/>
    </xf>
    <xf numFmtId="0" fontId="43" fillId="3" borderId="32" xfId="0" applyFont="1" applyFill="1" applyBorder="1" applyAlignment="1">
      <alignment horizontal="center" vertical="center" wrapText="1"/>
    </xf>
    <xf numFmtId="167" fontId="11" fillId="4" borderId="0" xfId="3" quotePrefix="1" applyNumberFormat="1" applyFont="1" applyFill="1" applyBorder="1" applyAlignment="1">
      <alignment horizontal="center" vertical="center"/>
    </xf>
    <xf numFmtId="183" fontId="11" fillId="4" borderId="0" xfId="0" applyNumberFormat="1" applyFont="1" applyFill="1" applyBorder="1" applyAlignment="1">
      <alignment horizontal="center" vertical="center"/>
    </xf>
    <xf numFmtId="169" fontId="11" fillId="4" borderId="5" xfId="0" applyNumberFormat="1" applyFont="1" applyFill="1" applyBorder="1" applyAlignment="1">
      <alignment horizontal="right" vertical="center"/>
    </xf>
    <xf numFmtId="3" fontId="11" fillId="4" borderId="7" xfId="0" applyNumberFormat="1" applyFont="1" applyFill="1" applyBorder="1" applyAlignment="1">
      <alignment vertical="center"/>
    </xf>
    <xf numFmtId="183" fontId="11" fillId="4" borderId="7" xfId="0" applyNumberFormat="1" applyFont="1" applyFill="1" applyBorder="1" applyAlignment="1">
      <alignment horizontal="center" vertical="center"/>
    </xf>
    <xf numFmtId="169" fontId="11" fillId="4" borderId="8" xfId="0" applyNumberFormat="1" applyFont="1" applyFill="1" applyBorder="1" applyAlignment="1">
      <alignment horizontal="right" vertical="center"/>
    </xf>
    <xf numFmtId="0" fontId="7" fillId="4" borderId="15" xfId="0" applyFont="1" applyFill="1" applyBorder="1" applyAlignment="1">
      <alignment vertical="center"/>
    </xf>
    <xf numFmtId="0" fontId="34" fillId="4" borderId="15" xfId="0" applyFont="1" applyFill="1" applyBorder="1" applyAlignment="1">
      <alignment horizontal="left" vertical="center" indent="2"/>
    </xf>
    <xf numFmtId="0" fontId="7" fillId="4" borderId="16" xfId="0" applyFont="1" applyFill="1" applyBorder="1" applyAlignment="1">
      <alignment vertical="center"/>
    </xf>
    <xf numFmtId="0" fontId="43" fillId="3" borderId="57" xfId="0" applyFont="1" applyFill="1" applyBorder="1" applyAlignment="1">
      <alignment horizontal="center" vertical="center" wrapText="1"/>
    </xf>
    <xf numFmtId="169" fontId="11" fillId="4" borderId="54" xfId="0" applyNumberFormat="1" applyFont="1" applyFill="1" applyBorder="1" applyAlignment="1">
      <alignment horizontal="right" vertical="center"/>
    </xf>
    <xf numFmtId="0" fontId="42" fillId="3" borderId="42" xfId="0" applyFont="1" applyFill="1" applyBorder="1" applyAlignment="1">
      <alignment horizontal="center" vertical="center" wrapText="1"/>
    </xf>
    <xf numFmtId="164" fontId="11" fillId="4" borderId="0" xfId="0" applyNumberFormat="1" applyFont="1" applyFill="1" applyBorder="1" applyAlignment="1">
      <alignment vertical="center"/>
    </xf>
    <xf numFmtId="167" fontId="11" fillId="4" borderId="0" xfId="3" applyNumberFormat="1" applyFont="1" applyFill="1" applyBorder="1" applyAlignment="1">
      <alignment horizontal="right" vertical="center"/>
    </xf>
    <xf numFmtId="164" fontId="11" fillId="4" borderId="7" xfId="0" applyNumberFormat="1" applyFont="1" applyFill="1" applyBorder="1" applyAlignment="1">
      <alignment vertical="center"/>
    </xf>
    <xf numFmtId="167" fontId="11" fillId="4" borderId="7" xfId="3" applyNumberFormat="1" applyFont="1" applyFill="1" applyBorder="1" applyAlignment="1">
      <alignment horizontal="right" vertical="center"/>
    </xf>
    <xf numFmtId="164" fontId="11" fillId="4" borderId="8" xfId="0" applyNumberFormat="1" applyFont="1" applyFill="1" applyBorder="1" applyAlignment="1">
      <alignment horizontal="right" vertical="center"/>
    </xf>
    <xf numFmtId="167" fontId="11" fillId="4" borderId="55" xfId="3" quotePrefix="1" applyNumberFormat="1" applyFont="1" applyFill="1" applyBorder="1" applyAlignment="1">
      <alignment horizontal="right" vertical="center"/>
    </xf>
    <xf numFmtId="167" fontId="11" fillId="4" borderId="54" xfId="3" quotePrefix="1" applyNumberFormat="1" applyFont="1" applyFill="1" applyBorder="1" applyAlignment="1">
      <alignment horizontal="right" vertical="center"/>
    </xf>
    <xf numFmtId="167" fontId="11" fillId="4" borderId="52" xfId="3" quotePrefix="1" applyNumberFormat="1" applyFont="1" applyFill="1" applyBorder="1" applyAlignment="1">
      <alignment horizontal="right" vertical="center"/>
    </xf>
    <xf numFmtId="167" fontId="11" fillId="4" borderId="53" xfId="3" quotePrefix="1" applyNumberFormat="1" applyFont="1" applyFill="1" applyBorder="1" applyAlignment="1">
      <alignment horizontal="right" vertical="center"/>
    </xf>
    <xf numFmtId="0" fontId="31" fillId="3" borderId="3" xfId="0" applyFont="1" applyFill="1" applyBorder="1" applyAlignment="1">
      <alignment horizontal="center" vertical="center" wrapText="1"/>
    </xf>
    <xf numFmtId="0" fontId="25" fillId="3" borderId="8" xfId="0" applyFont="1" applyFill="1" applyBorder="1" applyAlignment="1">
      <alignment horizontal="center" vertical="center" wrapText="1"/>
    </xf>
    <xf numFmtId="0" fontId="7" fillId="4" borderId="5" xfId="0" quotePrefix="1" applyFont="1" applyFill="1" applyBorder="1" applyAlignment="1">
      <alignment horizontal="center" vertical="center"/>
    </xf>
    <xf numFmtId="0" fontId="7" fillId="4" borderId="8" xfId="0" quotePrefix="1" applyFont="1" applyFill="1" applyBorder="1" applyAlignment="1">
      <alignment horizontal="center" vertical="center"/>
    </xf>
    <xf numFmtId="0" fontId="8" fillId="4" borderId="15" xfId="0" applyFont="1" applyFill="1" applyBorder="1" applyAlignment="1">
      <alignment horizontal="center" vertical="center" wrapText="1"/>
    </xf>
    <xf numFmtId="0" fontId="8" fillId="4" borderId="16" xfId="0" applyFont="1" applyFill="1" applyBorder="1" applyAlignment="1">
      <alignment horizontal="center" vertical="center" wrapText="1"/>
    </xf>
    <xf numFmtId="0" fontId="31" fillId="3" borderId="41" xfId="0" applyFont="1" applyFill="1" applyBorder="1" applyAlignment="1">
      <alignment horizontal="center" vertical="center" wrapText="1"/>
    </xf>
    <xf numFmtId="0" fontId="27" fillId="3" borderId="24" xfId="0" applyFont="1" applyFill="1" applyBorder="1" applyAlignment="1">
      <alignment horizontal="center" vertical="center" wrapText="1"/>
    </xf>
    <xf numFmtId="175" fontId="12" fillId="4" borderId="22" xfId="0" applyNumberFormat="1" applyFont="1" applyFill="1" applyBorder="1" applyAlignment="1">
      <alignment horizontal="center" vertical="center"/>
    </xf>
    <xf numFmtId="175" fontId="12" fillId="4" borderId="24" xfId="0" applyNumberFormat="1" applyFont="1" applyFill="1" applyBorder="1" applyAlignment="1">
      <alignment horizontal="center" vertical="center"/>
    </xf>
    <xf numFmtId="0" fontId="59" fillId="3" borderId="67" xfId="0" applyFont="1" applyFill="1" applyBorder="1" applyAlignment="1">
      <alignment horizontal="center" vertical="center" wrapText="1"/>
    </xf>
    <xf numFmtId="0" fontId="12" fillId="4" borderId="65" xfId="0" quotePrefix="1" applyFont="1" applyFill="1" applyBorder="1" applyAlignment="1">
      <alignment horizontal="center" vertical="center"/>
    </xf>
    <xf numFmtId="0" fontId="12" fillId="4" borderId="67" xfId="0" quotePrefix="1" applyFont="1" applyFill="1" applyBorder="1" applyAlignment="1">
      <alignment horizontal="center" vertical="center"/>
    </xf>
    <xf numFmtId="0" fontId="59" fillId="3" borderId="13" xfId="0" applyFont="1" applyFill="1" applyBorder="1" applyAlignment="1">
      <alignment horizontal="center" vertical="center" wrapText="1"/>
    </xf>
    <xf numFmtId="0" fontId="12" fillId="10" borderId="10" xfId="0" quotePrefix="1" applyFont="1" applyFill="1" applyBorder="1" applyAlignment="1">
      <alignment horizontal="center" vertical="center"/>
    </xf>
    <xf numFmtId="0" fontId="12" fillId="10" borderId="13" xfId="0" quotePrefix="1" applyFont="1" applyFill="1" applyBorder="1" applyAlignment="1">
      <alignment horizontal="center" vertical="center"/>
    </xf>
    <xf numFmtId="3" fontId="42" fillId="5" borderId="0" xfId="0" applyNumberFormat="1" applyFont="1" applyFill="1" applyBorder="1" applyAlignment="1">
      <alignment horizontal="right"/>
    </xf>
    <xf numFmtId="167" fontId="42" fillId="5" borderId="0" xfId="3" applyNumberFormat="1" applyFont="1" applyFill="1" applyBorder="1" applyAlignment="1">
      <alignment horizontal="right"/>
    </xf>
    <xf numFmtId="181" fontId="42" fillId="4" borderId="0" xfId="0" applyNumberFormat="1" applyFont="1" applyFill="1" applyBorder="1" applyAlignment="1">
      <alignment horizontal="right"/>
    </xf>
    <xf numFmtId="167" fontId="42" fillId="4" borderId="5" xfId="3" applyNumberFormat="1" applyFont="1" applyFill="1" applyBorder="1" applyAlignment="1">
      <alignment horizontal="right"/>
    </xf>
    <xf numFmtId="3" fontId="42" fillId="5" borderId="7" xfId="0" applyNumberFormat="1" applyFont="1" applyFill="1" applyBorder="1" applyAlignment="1">
      <alignment horizontal="right"/>
    </xf>
    <xf numFmtId="167" fontId="42" fillId="5" borderId="7" xfId="3" applyNumberFormat="1" applyFont="1" applyFill="1" applyBorder="1" applyAlignment="1">
      <alignment horizontal="right"/>
    </xf>
    <xf numFmtId="181" fontId="42" fillId="4" borderId="7" xfId="0" applyNumberFormat="1" applyFont="1" applyFill="1" applyBorder="1" applyAlignment="1">
      <alignment horizontal="right"/>
    </xf>
    <xf numFmtId="167" fontId="42" fillId="4" borderId="8" xfId="3" applyNumberFormat="1" applyFont="1" applyFill="1" applyBorder="1" applyAlignment="1">
      <alignment horizontal="right"/>
    </xf>
    <xf numFmtId="0" fontId="45" fillId="3" borderId="42" xfId="0" applyFont="1" applyFill="1" applyBorder="1" applyAlignment="1">
      <alignment horizontal="center" vertical="center"/>
    </xf>
    <xf numFmtId="0" fontId="42" fillId="4" borderId="15" xfId="0" applyFont="1" applyFill="1" applyBorder="1" applyAlignment="1"/>
    <xf numFmtId="0" fontId="42" fillId="4" borderId="16" xfId="0" applyFont="1" applyFill="1" applyBorder="1" applyAlignment="1"/>
    <xf numFmtId="3" fontId="42" fillId="5" borderId="55" xfId="0" applyNumberFormat="1" applyFont="1" applyFill="1" applyBorder="1" applyAlignment="1">
      <alignment horizontal="right"/>
    </xf>
    <xf numFmtId="167" fontId="42" fillId="5" borderId="54" xfId="3" applyNumberFormat="1" applyFont="1" applyFill="1" applyBorder="1" applyAlignment="1">
      <alignment horizontal="right"/>
    </xf>
    <xf numFmtId="3" fontId="42" fillId="5" borderId="52" xfId="0" applyNumberFormat="1" applyFont="1" applyFill="1" applyBorder="1" applyAlignment="1">
      <alignment horizontal="right"/>
    </xf>
    <xf numFmtId="167" fontId="42" fillId="5" borderId="53" xfId="3" applyNumberFormat="1" applyFont="1" applyFill="1" applyBorder="1" applyAlignment="1">
      <alignment horizontal="right"/>
    </xf>
    <xf numFmtId="0" fontId="23" fillId="0" borderId="0" xfId="0" applyFont="1" applyBorder="1" applyAlignment="1">
      <alignment horizontal="center"/>
    </xf>
    <xf numFmtId="0" fontId="36" fillId="5" borderId="15" xfId="0" applyFont="1" applyFill="1" applyBorder="1"/>
    <xf numFmtId="0" fontId="53" fillId="3" borderId="94" xfId="0" applyFont="1" applyFill="1" applyBorder="1" applyAlignment="1">
      <alignment horizontal="center" vertical="center" wrapText="1"/>
    </xf>
    <xf numFmtId="0" fontId="53" fillId="3" borderId="12" xfId="0" applyFont="1" applyFill="1" applyBorder="1" applyAlignment="1">
      <alignment horizontal="center" vertical="center" wrapText="1"/>
    </xf>
    <xf numFmtId="0" fontId="53" fillId="3" borderId="13" xfId="0" applyFont="1" applyFill="1" applyBorder="1" applyAlignment="1">
      <alignment horizontal="center" vertical="center" wrapText="1"/>
    </xf>
    <xf numFmtId="1" fontId="0" fillId="0" borderId="0" xfId="0" applyNumberFormat="1" applyAlignment="1">
      <alignment vertical="center"/>
    </xf>
    <xf numFmtId="0" fontId="0" fillId="0" borderId="0" xfId="0" applyBorder="1" applyAlignment="1">
      <alignment horizontal="center" vertical="center" wrapText="1"/>
    </xf>
    <xf numFmtId="0" fontId="48" fillId="5" borderId="0" xfId="0" applyFont="1" applyFill="1" applyBorder="1" applyAlignment="1">
      <alignment horizontal="center" vertical="center"/>
    </xf>
    <xf numFmtId="0" fontId="36" fillId="5" borderId="5" xfId="0" applyFont="1" applyFill="1" applyBorder="1" applyAlignment="1">
      <alignment horizontal="centerContinuous" vertical="center"/>
    </xf>
    <xf numFmtId="0" fontId="48" fillId="5" borderId="7" xfId="0" applyFont="1" applyFill="1" applyBorder="1" applyAlignment="1">
      <alignment horizontal="center" vertical="center"/>
    </xf>
    <xf numFmtId="0" fontId="36" fillId="5" borderId="8" xfId="0" applyFont="1" applyFill="1" applyBorder="1" applyAlignment="1">
      <alignment horizontal="centerContinuous" vertical="center"/>
    </xf>
    <xf numFmtId="0" fontId="36" fillId="5" borderId="15" xfId="0" applyFont="1" applyFill="1" applyBorder="1" applyAlignment="1">
      <alignment vertical="center"/>
    </xf>
    <xf numFmtId="0" fontId="36" fillId="5" borderId="16" xfId="0" applyFont="1" applyFill="1" applyBorder="1" applyAlignment="1">
      <alignment vertical="center"/>
    </xf>
    <xf numFmtId="0" fontId="36" fillId="5" borderId="22" xfId="0" applyFont="1" applyFill="1" applyBorder="1" applyAlignment="1">
      <alignment horizontal="centerContinuous" vertical="center"/>
    </xf>
    <xf numFmtId="0" fontId="36" fillId="5" borderId="24" xfId="0" applyFont="1" applyFill="1" applyBorder="1" applyAlignment="1">
      <alignment horizontal="centerContinuous" vertical="center"/>
    </xf>
    <xf numFmtId="0" fontId="36" fillId="3" borderId="101" xfId="0" applyFont="1" applyFill="1" applyBorder="1" applyAlignment="1">
      <alignment horizontal="center" vertical="center" wrapText="1"/>
    </xf>
    <xf numFmtId="0" fontId="36" fillId="5" borderId="65" xfId="0" applyFont="1" applyFill="1" applyBorder="1" applyAlignment="1">
      <alignment horizontal="centerContinuous" vertical="center"/>
    </xf>
    <xf numFmtId="0" fontId="36" fillId="5" borderId="67" xfId="0" applyFont="1" applyFill="1" applyBorder="1" applyAlignment="1">
      <alignment horizontal="centerContinuous" vertical="center"/>
    </xf>
    <xf numFmtId="3" fontId="7" fillId="3" borderId="8" xfId="0" applyNumberFormat="1" applyFont="1" applyFill="1" applyBorder="1" applyAlignment="1">
      <alignment horizontal="center" wrapText="1"/>
    </xf>
    <xf numFmtId="3" fontId="7" fillId="4" borderId="0" xfId="0" applyNumberFormat="1" applyFont="1" applyFill="1" applyBorder="1" applyAlignment="1">
      <alignment horizontal="center" vertical="center"/>
    </xf>
    <xf numFmtId="180" fontId="7" fillId="4" borderId="0" xfId="0" applyNumberFormat="1" applyFont="1" applyFill="1" applyBorder="1" applyAlignment="1">
      <alignment horizontal="right" vertical="center"/>
    </xf>
    <xf numFmtId="180" fontId="7" fillId="4" borderId="5" xfId="0" applyNumberFormat="1" applyFont="1" applyFill="1" applyBorder="1" applyAlignment="1">
      <alignment horizontal="right" vertical="center"/>
    </xf>
    <xf numFmtId="3" fontId="7" fillId="4" borderId="7" xfId="0" applyNumberFormat="1" applyFont="1" applyFill="1" applyBorder="1" applyAlignment="1">
      <alignment horizontal="center" vertical="center"/>
    </xf>
    <xf numFmtId="180" fontId="7" fillId="4" borderId="7" xfId="0" applyNumberFormat="1" applyFont="1" applyFill="1" applyBorder="1" applyAlignment="1">
      <alignment horizontal="right" vertical="center"/>
    </xf>
    <xf numFmtId="180" fontId="7" fillId="4" borderId="8" xfId="0" applyNumberFormat="1" applyFont="1" applyFill="1" applyBorder="1" applyAlignment="1">
      <alignment horizontal="right" vertical="center"/>
    </xf>
    <xf numFmtId="1" fontId="7" fillId="4" borderId="15" xfId="0" applyNumberFormat="1" applyFont="1" applyFill="1" applyBorder="1" applyAlignment="1">
      <alignment horizontal="center" vertical="center"/>
    </xf>
    <xf numFmtId="1" fontId="7" fillId="4" borderId="16" xfId="0" applyNumberFormat="1" applyFont="1" applyFill="1" applyBorder="1" applyAlignment="1">
      <alignment horizontal="center" vertical="center"/>
    </xf>
    <xf numFmtId="3" fontId="7" fillId="3" borderId="52" xfId="0" applyNumberFormat="1" applyFont="1" applyFill="1" applyBorder="1" applyAlignment="1">
      <alignment horizontal="center" wrapText="1"/>
    </xf>
    <xf numFmtId="3" fontId="7" fillId="3" borderId="53" xfId="0" applyNumberFormat="1" applyFont="1" applyFill="1" applyBorder="1" applyAlignment="1">
      <alignment horizontal="center" wrapText="1"/>
    </xf>
    <xf numFmtId="3" fontId="7" fillId="4" borderId="55" xfId="0" applyNumberFormat="1" applyFont="1" applyFill="1" applyBorder="1" applyAlignment="1">
      <alignment horizontal="center" vertical="center"/>
    </xf>
    <xf numFmtId="180" fontId="7" fillId="4" borderId="54" xfId="0" applyNumberFormat="1" applyFont="1" applyFill="1" applyBorder="1" applyAlignment="1">
      <alignment horizontal="right" vertical="center"/>
    </xf>
    <xf numFmtId="3" fontId="7" fillId="4" borderId="52" xfId="0" applyNumberFormat="1" applyFont="1" applyFill="1" applyBorder="1" applyAlignment="1">
      <alignment horizontal="center" vertical="center"/>
    </xf>
    <xf numFmtId="180" fontId="7" fillId="4" borderId="53" xfId="0" applyNumberFormat="1" applyFont="1" applyFill="1" applyBorder="1" applyAlignment="1">
      <alignment horizontal="right" vertical="center"/>
    </xf>
    <xf numFmtId="3" fontId="7" fillId="3" borderId="8" xfId="0" applyNumberFormat="1" applyFont="1" applyFill="1" applyBorder="1" applyAlignment="1">
      <alignment horizontal="center" vertical="center" wrapText="1"/>
    </xf>
    <xf numFmtId="3" fontId="43" fillId="3" borderId="52" xfId="0" applyNumberFormat="1" applyFont="1" applyFill="1" applyBorder="1" applyAlignment="1">
      <alignment horizontal="center" vertical="center" wrapText="1"/>
    </xf>
    <xf numFmtId="3" fontId="7" fillId="3" borderId="53" xfId="0" applyNumberFormat="1" applyFont="1" applyFill="1" applyBorder="1" applyAlignment="1">
      <alignment horizontal="center" vertical="center" wrapText="1"/>
    </xf>
    <xf numFmtId="0" fontId="0" fillId="0" borderId="2" xfId="0" applyBorder="1"/>
    <xf numFmtId="179" fontId="11" fillId="4" borderId="0" xfId="3" applyNumberFormat="1" applyFont="1" applyFill="1" applyBorder="1" applyAlignment="1">
      <alignment horizontal="center" vertical="center"/>
    </xf>
    <xf numFmtId="0" fontId="0" fillId="0" borderId="0" xfId="0" applyBorder="1" applyAlignment="1">
      <alignment vertical="center" wrapText="1"/>
    </xf>
    <xf numFmtId="179" fontId="11" fillId="4" borderId="7" xfId="3" applyNumberFormat="1" applyFont="1" applyFill="1" applyBorder="1" applyAlignment="1">
      <alignment horizontal="center" vertical="center"/>
    </xf>
    <xf numFmtId="37" fontId="11" fillId="4" borderId="65" xfId="1" applyNumberFormat="1" applyFont="1" applyFill="1" applyBorder="1" applyAlignment="1">
      <alignment horizontal="right" vertical="center"/>
    </xf>
    <xf numFmtId="37" fontId="11" fillId="4" borderId="67" xfId="1" applyNumberFormat="1" applyFont="1" applyFill="1" applyBorder="1" applyAlignment="1">
      <alignment horizontal="right" vertical="center"/>
    </xf>
    <xf numFmtId="0" fontId="46" fillId="0" borderId="0" xfId="0" applyFont="1" applyBorder="1" applyAlignment="1">
      <alignment vertical="center"/>
    </xf>
    <xf numFmtId="0" fontId="7" fillId="6" borderId="8" xfId="0" applyFont="1" applyFill="1" applyBorder="1" applyAlignment="1">
      <alignment horizontal="center" vertical="center" wrapText="1"/>
    </xf>
    <xf numFmtId="179" fontId="11" fillId="4" borderId="5" xfId="3" applyNumberFormat="1" applyFont="1" applyFill="1" applyBorder="1" applyAlignment="1">
      <alignment horizontal="center" vertical="center"/>
    </xf>
    <xf numFmtId="179" fontId="11" fillId="4" borderId="8" xfId="3" applyNumberFormat="1" applyFont="1" applyFill="1" applyBorder="1" applyAlignment="1">
      <alignment horizontal="center" vertical="center"/>
    </xf>
    <xf numFmtId="167" fontId="11" fillId="4" borderId="0" xfId="3" applyNumberFormat="1" applyFont="1" applyFill="1" applyBorder="1" applyAlignment="1">
      <alignment horizontal="center" vertical="center"/>
    </xf>
    <xf numFmtId="167" fontId="11" fillId="4" borderId="5" xfId="3" applyNumberFormat="1" applyFont="1" applyFill="1" applyBorder="1" applyAlignment="1">
      <alignment horizontal="right" vertical="center"/>
    </xf>
    <xf numFmtId="167" fontId="11" fillId="4" borderId="7" xfId="3" applyNumberFormat="1" applyFont="1" applyFill="1" applyBorder="1" applyAlignment="1">
      <alignment horizontal="center" vertical="center"/>
    </xf>
    <xf numFmtId="167" fontId="11" fillId="4" borderId="8" xfId="3" applyNumberFormat="1" applyFont="1" applyFill="1" applyBorder="1" applyAlignment="1">
      <alignment horizontal="right" vertical="center"/>
    </xf>
    <xf numFmtId="0" fontId="70" fillId="3" borderId="31" xfId="0" applyFont="1" applyFill="1" applyBorder="1" applyAlignment="1">
      <alignment horizontal="center" wrapText="1"/>
    </xf>
    <xf numFmtId="0" fontId="19" fillId="3" borderId="31" xfId="0" applyFont="1" applyFill="1" applyBorder="1" applyAlignment="1">
      <alignment horizontal="center" wrapText="1"/>
    </xf>
    <xf numFmtId="0" fontId="19" fillId="3" borderId="32" xfId="0" applyFont="1" applyFill="1" applyBorder="1" applyAlignment="1">
      <alignment horizontal="center" wrapText="1"/>
    </xf>
    <xf numFmtId="166" fontId="19" fillId="4" borderId="0" xfId="0" applyNumberFormat="1" applyFont="1" applyFill="1" applyBorder="1" applyAlignment="1">
      <alignment horizontal="right"/>
    </xf>
    <xf numFmtId="166" fontId="19" fillId="4" borderId="0" xfId="0" applyNumberFormat="1" applyFont="1" applyFill="1" applyBorder="1" applyAlignment="1"/>
    <xf numFmtId="166" fontId="19" fillId="4" borderId="5" xfId="0" applyNumberFormat="1" applyFont="1" applyFill="1" applyBorder="1" applyAlignment="1"/>
    <xf numFmtId="166" fontId="19" fillId="4" borderId="7" xfId="0" applyNumberFormat="1" applyFont="1" applyFill="1" applyBorder="1" applyAlignment="1">
      <alignment horizontal="right"/>
    </xf>
    <xf numFmtId="166" fontId="19" fillId="4" borderId="7" xfId="0" applyNumberFormat="1" applyFont="1" applyFill="1" applyBorder="1" applyAlignment="1"/>
    <xf numFmtId="166" fontId="19" fillId="4" borderId="8" xfId="0" applyNumberFormat="1" applyFont="1" applyFill="1" applyBorder="1" applyAlignment="1"/>
    <xf numFmtId="0" fontId="19" fillId="4" borderId="16" xfId="0" applyFont="1" applyFill="1" applyBorder="1" applyAlignment="1">
      <alignment horizontal="center"/>
    </xf>
    <xf numFmtId="0" fontId="11" fillId="3" borderId="31" xfId="0" applyFont="1" applyFill="1" applyBorder="1" applyAlignment="1">
      <alignment horizontal="center" vertical="center" wrapText="1"/>
    </xf>
    <xf numFmtId="198" fontId="78" fillId="4" borderId="0" xfId="1" applyNumberFormat="1" applyFont="1" applyFill="1" applyBorder="1" applyAlignment="1">
      <alignment vertical="top"/>
    </xf>
    <xf numFmtId="199" fontId="78" fillId="4" borderId="0" xfId="3" applyNumberFormat="1" applyFont="1" applyFill="1" applyBorder="1" applyAlignment="1">
      <alignment horizontal="right" vertical="top" indent="2"/>
    </xf>
    <xf numFmtId="197" fontId="78" fillId="4" borderId="55" xfId="1" applyNumberFormat="1" applyFont="1" applyFill="1" applyBorder="1" applyAlignment="1">
      <alignment horizontal="right" vertical="top" indent="1"/>
    </xf>
    <xf numFmtId="199" fontId="23" fillId="4" borderId="54" xfId="0" quotePrefix="1" applyNumberFormat="1" applyFont="1" applyFill="1" applyBorder="1" applyAlignment="1">
      <alignment horizontal="right" vertical="top" indent="1"/>
    </xf>
    <xf numFmtId="197" fontId="78" fillId="4" borderId="55" xfId="0" applyNumberFormat="1" applyFont="1" applyFill="1" applyBorder="1" applyAlignment="1">
      <alignment horizontal="right" vertical="top" indent="1"/>
    </xf>
    <xf numFmtId="197" fontId="23" fillId="4" borderId="5" xfId="0" applyNumberFormat="1" applyFont="1" applyFill="1" applyBorder="1" applyAlignment="1">
      <alignment horizontal="right" vertical="top" indent="1"/>
    </xf>
    <xf numFmtId="0" fontId="23" fillId="4" borderId="16" xfId="0" applyFont="1" applyFill="1" applyBorder="1" applyAlignment="1">
      <alignment wrapText="1"/>
    </xf>
    <xf numFmtId="198" fontId="78" fillId="4" borderId="7" xfId="2" applyNumberFormat="1" applyFont="1" applyFill="1" applyBorder="1" applyAlignment="1">
      <alignment horizontal="right"/>
    </xf>
    <xf numFmtId="199" fontId="78" fillId="4" borderId="7" xfId="3" applyNumberFormat="1" applyFont="1" applyFill="1" applyBorder="1" applyAlignment="1">
      <alignment horizontal="right" indent="2"/>
    </xf>
    <xf numFmtId="197" fontId="78" fillId="4" borderId="52" xfId="2" applyNumberFormat="1" applyFont="1" applyFill="1" applyBorder="1" applyAlignment="1">
      <alignment horizontal="right" indent="1"/>
    </xf>
    <xf numFmtId="199" fontId="23" fillId="4" borderId="53" xfId="0" quotePrefix="1" applyNumberFormat="1" applyFont="1" applyFill="1" applyBorder="1" applyAlignment="1">
      <alignment horizontal="right" indent="1"/>
    </xf>
    <xf numFmtId="197" fontId="78" fillId="4" borderId="52" xfId="0" applyNumberFormat="1" applyFont="1" applyFill="1" applyBorder="1" applyAlignment="1">
      <alignment horizontal="right" indent="1"/>
    </xf>
    <xf numFmtId="197" fontId="78" fillId="4" borderId="8" xfId="0" applyNumberFormat="1" applyFont="1" applyFill="1" applyBorder="1" applyAlignment="1">
      <alignment horizontal="right" indent="1"/>
    </xf>
    <xf numFmtId="0" fontId="76" fillId="0" borderId="0" xfId="0" applyFont="1" applyAlignment="1"/>
    <xf numFmtId="196" fontId="28" fillId="4" borderId="16" xfId="0" applyNumberFormat="1" applyFont="1" applyFill="1" applyBorder="1" applyAlignment="1">
      <alignment horizontal="center"/>
    </xf>
    <xf numFmtId="198" fontId="28" fillId="4" borderId="12" xfId="0" applyNumberFormat="1" applyFont="1" applyFill="1" applyBorder="1" applyAlignment="1">
      <alignment horizontal="right" indent="2"/>
    </xf>
    <xf numFmtId="196" fontId="28" fillId="4" borderId="7" xfId="0" applyNumberFormat="1" applyFont="1" applyFill="1" applyBorder="1" applyAlignment="1">
      <alignment horizontal="right" indent="2"/>
    </xf>
    <xf numFmtId="196" fontId="28" fillId="4" borderId="53" xfId="0" applyNumberFormat="1" applyFont="1" applyFill="1" applyBorder="1" applyAlignment="1">
      <alignment horizontal="right" indent="1"/>
    </xf>
    <xf numFmtId="196" fontId="28" fillId="4" borderId="52" xfId="0" applyNumberFormat="1" applyFont="1" applyFill="1" applyBorder="1" applyAlignment="1">
      <alignment horizontal="right" indent="3"/>
    </xf>
    <xf numFmtId="196" fontId="28" fillId="4" borderId="7" xfId="0" applyNumberFormat="1" applyFont="1" applyFill="1" applyBorder="1" applyAlignment="1">
      <alignment horizontal="right" indent="3"/>
    </xf>
    <xf numFmtId="198" fontId="28" fillId="4" borderId="53" xfId="0" applyNumberFormat="1" applyFont="1" applyFill="1" applyBorder="1" applyAlignment="1">
      <alignment horizontal="right" indent="3"/>
    </xf>
    <xf numFmtId="198" fontId="28" fillId="4" borderId="52" xfId="0" applyNumberFormat="1" applyFont="1" applyFill="1" applyBorder="1" applyAlignment="1">
      <alignment horizontal="right" indent="2"/>
    </xf>
    <xf numFmtId="196" fontId="28" fillId="4" borderId="53" xfId="0" applyNumberFormat="1" applyFont="1" applyFill="1" applyBorder="1" applyAlignment="1">
      <alignment horizontal="right" indent="2"/>
    </xf>
    <xf numFmtId="196" fontId="28" fillId="4" borderId="8" xfId="0" applyNumberFormat="1" applyFont="1" applyFill="1" applyBorder="1" applyAlignment="1">
      <alignment horizontal="right" indent="2"/>
    </xf>
    <xf numFmtId="196" fontId="28" fillId="4" borderId="15" xfId="0" applyNumberFormat="1" applyFont="1" applyFill="1" applyBorder="1" applyAlignment="1">
      <alignment horizontal="center" wrapText="1"/>
    </xf>
    <xf numFmtId="167" fontId="7" fillId="4" borderId="0" xfId="3" applyNumberFormat="1" applyFont="1" applyFill="1" applyBorder="1" applyAlignment="1">
      <alignment horizontal="center"/>
    </xf>
    <xf numFmtId="166" fontId="11" fillId="4" borderId="0" xfId="0" applyNumberFormat="1" applyFont="1" applyFill="1" applyBorder="1" applyAlignment="1"/>
    <xf numFmtId="166" fontId="11" fillId="4" borderId="0" xfId="0" applyNumberFormat="1" applyFont="1" applyFill="1" applyBorder="1" applyAlignment="1">
      <alignment horizontal="right"/>
    </xf>
    <xf numFmtId="167" fontId="11" fillId="4" borderId="5" xfId="3" applyNumberFormat="1" applyFont="1" applyFill="1" applyBorder="1" applyAlignment="1">
      <alignment horizontal="center"/>
    </xf>
    <xf numFmtId="166" fontId="11" fillId="4" borderId="11" xfId="0" applyNumberFormat="1" applyFont="1" applyFill="1" applyBorder="1" applyAlignment="1"/>
    <xf numFmtId="167" fontId="11" fillId="4" borderId="10" xfId="3" applyNumberFormat="1" applyFont="1" applyFill="1" applyBorder="1" applyAlignment="1">
      <alignment horizontal="center"/>
    </xf>
    <xf numFmtId="0" fontId="19" fillId="3" borderId="8" xfId="0" applyFont="1" applyFill="1" applyBorder="1" applyAlignment="1">
      <alignment horizontal="center" vertical="center"/>
    </xf>
    <xf numFmtId="167" fontId="9" fillId="4" borderId="5" xfId="3" applyNumberFormat="1" applyFont="1" applyFill="1" applyBorder="1" applyAlignment="1">
      <alignment horizontal="right" vertical="center"/>
    </xf>
    <xf numFmtId="164" fontId="9" fillId="4" borderId="7" xfId="0" applyNumberFormat="1" applyFont="1" applyFill="1" applyBorder="1" applyAlignment="1">
      <alignment horizontal="right"/>
    </xf>
    <xf numFmtId="167" fontId="9" fillId="4" borderId="8" xfId="3" applyNumberFormat="1" applyFont="1" applyFill="1" applyBorder="1" applyAlignment="1">
      <alignment horizontal="right"/>
    </xf>
    <xf numFmtId="9" fontId="19" fillId="3" borderId="53" xfId="0" applyNumberFormat="1" applyFont="1" applyFill="1" applyBorder="1" applyAlignment="1">
      <alignment horizontal="center" vertical="center"/>
    </xf>
    <xf numFmtId="164" fontId="9" fillId="4" borderId="54" xfId="0" applyNumberFormat="1" applyFont="1" applyFill="1" applyBorder="1" applyAlignment="1">
      <alignment horizontal="right"/>
    </xf>
    <xf numFmtId="3" fontId="9" fillId="4" borderId="54" xfId="0" applyNumberFormat="1" applyFont="1" applyFill="1" applyBorder="1" applyAlignment="1">
      <alignment horizontal="right"/>
    </xf>
    <xf numFmtId="164" fontId="9" fillId="4" borderId="12" xfId="0" applyNumberFormat="1" applyFont="1" applyFill="1" applyBorder="1" applyAlignment="1">
      <alignment horizontal="right"/>
    </xf>
    <xf numFmtId="164" fontId="9" fillId="4" borderId="53" xfId="0" applyNumberFormat="1" applyFont="1" applyFill="1" applyBorder="1" applyAlignment="1">
      <alignment horizontal="right"/>
    </xf>
    <xf numFmtId="3" fontId="9" fillId="4" borderId="7" xfId="0" applyNumberFormat="1" applyFont="1" applyFill="1" applyBorder="1" applyAlignment="1">
      <alignment horizontal="right"/>
    </xf>
    <xf numFmtId="3" fontId="9" fillId="4" borderId="12" xfId="0" applyNumberFormat="1" applyFont="1" applyFill="1" applyBorder="1" applyAlignment="1">
      <alignment horizontal="right"/>
    </xf>
    <xf numFmtId="3" fontId="9" fillId="4" borderId="53" xfId="0" applyNumberFormat="1" applyFont="1" applyFill="1" applyBorder="1" applyAlignment="1">
      <alignment horizontal="right"/>
    </xf>
    <xf numFmtId="167" fontId="9" fillId="4" borderId="0" xfId="3" applyNumberFormat="1" applyFont="1" applyFill="1" applyBorder="1" applyAlignment="1">
      <alignment horizontal="right"/>
    </xf>
    <xf numFmtId="164" fontId="9" fillId="4" borderId="7" xfId="0" quotePrefix="1" applyNumberFormat="1" applyFont="1" applyFill="1" applyBorder="1" applyAlignment="1">
      <alignment horizontal="right"/>
    </xf>
    <xf numFmtId="164" fontId="9" fillId="4" borderId="13" xfId="0" quotePrefix="1" applyNumberFormat="1" applyFont="1" applyFill="1" applyBorder="1" applyAlignment="1">
      <alignment horizontal="right"/>
    </xf>
    <xf numFmtId="199" fontId="7" fillId="4" borderId="0" xfId="3" applyNumberFormat="1" applyFont="1" applyFill="1" applyBorder="1" applyAlignment="1">
      <alignment horizontal="right" vertical="center" indent="3"/>
    </xf>
    <xf numFmtId="199" fontId="7" fillId="4" borderId="0" xfId="1" applyNumberFormat="1" applyFont="1" applyFill="1" applyBorder="1" applyAlignment="1">
      <alignment horizontal="right" vertical="center" indent="3"/>
    </xf>
    <xf numFmtId="199" fontId="7" fillId="4" borderId="11" xfId="3" applyNumberFormat="1" applyFont="1" applyFill="1" applyBorder="1" applyAlignment="1">
      <alignment horizontal="right" vertical="center" indent="3"/>
    </xf>
    <xf numFmtId="199" fontId="7" fillId="4" borderId="10" xfId="3" applyNumberFormat="1" applyFont="1" applyFill="1" applyBorder="1" applyAlignment="1">
      <alignment horizontal="right" vertical="center" indent="3"/>
    </xf>
    <xf numFmtId="199" fontId="7" fillId="4" borderId="5" xfId="3" applyNumberFormat="1" applyFont="1" applyFill="1" applyBorder="1" applyAlignment="1">
      <alignment horizontal="right" vertical="center" indent="3"/>
    </xf>
    <xf numFmtId="198" fontId="7" fillId="4" borderId="12" xfId="1" quotePrefix="1" applyNumberFormat="1" applyFont="1" applyFill="1" applyBorder="1" applyAlignment="1">
      <alignment horizontal="right" indent="3"/>
    </xf>
    <xf numFmtId="198" fontId="7" fillId="4" borderId="7" xfId="1" quotePrefix="1" applyNumberFormat="1" applyFont="1" applyFill="1" applyBorder="1" applyAlignment="1">
      <alignment horizontal="right" indent="3"/>
    </xf>
    <xf numFmtId="198" fontId="7" fillId="4" borderId="7" xfId="1" applyNumberFormat="1" applyFont="1" applyFill="1" applyBorder="1" applyAlignment="1">
      <alignment horizontal="right" indent="3"/>
    </xf>
    <xf numFmtId="198" fontId="7" fillId="4" borderId="13" xfId="1" applyNumberFormat="1" applyFont="1" applyFill="1" applyBorder="1" applyAlignment="1">
      <alignment horizontal="right" indent="3"/>
    </xf>
    <xf numFmtId="199" fontId="7" fillId="4" borderId="8" xfId="3" applyNumberFormat="1" applyFont="1" applyFill="1" applyBorder="1" applyAlignment="1">
      <alignment horizontal="right" indent="3"/>
    </xf>
    <xf numFmtId="167" fontId="19" fillId="4" borderId="0" xfId="0" applyNumberFormat="1" applyFont="1" applyFill="1" applyBorder="1" applyAlignment="1">
      <alignment horizontal="right" vertical="center" indent="1"/>
    </xf>
    <xf numFmtId="196" fontId="19" fillId="4" borderId="16" xfId="0" applyNumberFormat="1" applyFont="1" applyFill="1" applyBorder="1" applyAlignment="1">
      <alignment horizontal="center"/>
    </xf>
    <xf numFmtId="198" fontId="19" fillId="4" borderId="12" xfId="1" applyNumberFormat="1" applyFont="1" applyFill="1" applyBorder="1" applyAlignment="1">
      <alignment horizontal="right" indent="1"/>
    </xf>
    <xf numFmtId="198" fontId="19" fillId="4" borderId="7" xfId="1" applyNumberFormat="1" applyFont="1" applyFill="1" applyBorder="1" applyAlignment="1">
      <alignment horizontal="right" indent="1"/>
    </xf>
    <xf numFmtId="198" fontId="19" fillId="4" borderId="7" xfId="1" quotePrefix="1" applyNumberFormat="1" applyFont="1" applyFill="1" applyBorder="1" applyAlignment="1">
      <alignment horizontal="right" indent="1"/>
    </xf>
    <xf numFmtId="198" fontId="19" fillId="4" borderId="53" xfId="1" quotePrefix="1" applyNumberFormat="1" applyFont="1" applyFill="1" applyBorder="1" applyAlignment="1">
      <alignment horizontal="right" indent="1"/>
    </xf>
    <xf numFmtId="198" fontId="19" fillId="4" borderId="7" xfId="0" applyNumberFormat="1" applyFont="1" applyFill="1" applyBorder="1" applyAlignment="1">
      <alignment horizontal="right" indent="1"/>
    </xf>
    <xf numFmtId="199" fontId="19" fillId="4" borderId="8" xfId="3" applyNumberFormat="1" applyFont="1" applyFill="1" applyBorder="1" applyAlignment="1">
      <alignment horizontal="right" indent="3"/>
    </xf>
    <xf numFmtId="199" fontId="7" fillId="4" borderId="0" xfId="0" applyNumberFormat="1" applyFont="1" applyFill="1" applyBorder="1" applyAlignment="1">
      <alignment horizontal="right" vertical="center" indent="3"/>
    </xf>
    <xf numFmtId="199" fontId="7" fillId="4" borderId="11" xfId="0" applyNumberFormat="1" applyFont="1" applyFill="1" applyBorder="1" applyAlignment="1">
      <alignment horizontal="right" vertical="center" indent="3"/>
    </xf>
    <xf numFmtId="199" fontId="7" fillId="4" borderId="54" xfId="0" applyNumberFormat="1" applyFont="1" applyFill="1" applyBorder="1" applyAlignment="1">
      <alignment horizontal="right" vertical="center" indent="3"/>
    </xf>
    <xf numFmtId="196" fontId="19" fillId="4" borderId="6" xfId="0" applyNumberFormat="1" applyFont="1" applyFill="1" applyBorder="1" applyAlignment="1">
      <alignment horizontal="center"/>
    </xf>
    <xf numFmtId="198" fontId="7" fillId="4" borderId="12" xfId="0" quotePrefix="1" applyNumberFormat="1" applyFont="1" applyFill="1" applyBorder="1" applyAlignment="1">
      <alignment horizontal="right" indent="3"/>
    </xf>
    <xf numFmtId="198" fontId="7" fillId="4" borderId="7" xfId="0" applyNumberFormat="1" applyFont="1" applyFill="1" applyBorder="1" applyAlignment="1">
      <alignment horizontal="right" indent="3"/>
    </xf>
    <xf numFmtId="198" fontId="7" fillId="4" borderId="7" xfId="0" quotePrefix="1" applyNumberFormat="1" applyFont="1" applyFill="1" applyBorder="1" applyAlignment="1">
      <alignment horizontal="right" indent="3"/>
    </xf>
    <xf numFmtId="198" fontId="7" fillId="4" borderId="53" xfId="0" quotePrefix="1" applyNumberFormat="1" applyFont="1" applyFill="1" applyBorder="1" applyAlignment="1">
      <alignment horizontal="right" indent="3"/>
    </xf>
    <xf numFmtId="198" fontId="7" fillId="4" borderId="0" xfId="0" applyNumberFormat="1" applyFont="1" applyFill="1" applyBorder="1" applyAlignment="1">
      <alignment horizontal="right" vertical="center" indent="1"/>
    </xf>
    <xf numFmtId="197" fontId="7" fillId="4" borderId="0" xfId="0" applyNumberFormat="1" applyFont="1" applyFill="1" applyBorder="1" applyAlignment="1">
      <alignment horizontal="right" vertical="center" indent="1"/>
    </xf>
    <xf numFmtId="199" fontId="7" fillId="4" borderId="0" xfId="3" applyNumberFormat="1" applyFont="1" applyFill="1" applyBorder="1" applyAlignment="1">
      <alignment horizontal="right" vertical="center" indent="2"/>
    </xf>
    <xf numFmtId="197" fontId="9" fillId="4" borderId="7" xfId="2" applyNumberFormat="1" applyFont="1" applyFill="1" applyBorder="1" applyAlignment="1">
      <alignment horizontal="right" indent="2"/>
    </xf>
    <xf numFmtId="197" fontId="9" fillId="4" borderId="7" xfId="2" applyNumberFormat="1" applyFont="1" applyFill="1" applyBorder="1" applyAlignment="1">
      <alignment horizontal="right" indent="1"/>
    </xf>
    <xf numFmtId="197" fontId="12" fillId="4" borderId="7" xfId="1" quotePrefix="1" applyNumberFormat="1" applyFont="1" applyFill="1" applyBorder="1" applyAlignment="1">
      <alignment horizontal="right" indent="1"/>
    </xf>
    <xf numFmtId="197" fontId="9" fillId="4" borderId="53" xfId="2" applyNumberFormat="1" applyFont="1" applyFill="1" applyBorder="1" applyAlignment="1">
      <alignment horizontal="right" indent="1"/>
    </xf>
    <xf numFmtId="199" fontId="9" fillId="4" borderId="8" xfId="3" applyNumberFormat="1" applyFont="1" applyFill="1" applyBorder="1" applyAlignment="1">
      <alignment horizontal="right" indent="3"/>
    </xf>
    <xf numFmtId="198" fontId="9" fillId="4" borderId="0" xfId="1" applyNumberFormat="1" applyFont="1" applyFill="1" applyAlignment="1">
      <alignment horizontal="right" vertical="center"/>
    </xf>
    <xf numFmtId="198" fontId="9" fillId="4" borderId="0" xfId="1" quotePrefix="1" applyNumberFormat="1" applyFont="1" applyFill="1" applyAlignment="1">
      <alignment horizontal="right" vertical="center"/>
    </xf>
    <xf numFmtId="198" fontId="9" fillId="4" borderId="44" xfId="1" applyNumberFormat="1" applyFont="1" applyFill="1" applyBorder="1" applyAlignment="1">
      <alignment horizontal="right" vertical="center"/>
    </xf>
    <xf numFmtId="198" fontId="9" fillId="4" borderId="7" xfId="1" applyNumberFormat="1" applyFont="1" applyFill="1" applyBorder="1" applyAlignment="1">
      <alignment horizontal="right" vertical="center"/>
    </xf>
    <xf numFmtId="198" fontId="9" fillId="4" borderId="7" xfId="1" quotePrefix="1" applyNumberFormat="1" applyFont="1" applyFill="1" applyBorder="1" applyAlignment="1">
      <alignment horizontal="right" vertical="center"/>
    </xf>
    <xf numFmtId="198" fontId="9" fillId="4" borderId="45" xfId="1" applyNumberFormat="1" applyFont="1" applyFill="1" applyBorder="1" applyAlignment="1">
      <alignment horizontal="right" vertical="center"/>
    </xf>
    <xf numFmtId="198" fontId="12" fillId="4" borderId="12" xfId="1" applyNumberFormat="1" applyFont="1" applyFill="1" applyBorder="1" applyAlignment="1">
      <alignment horizontal="right" indent="2"/>
    </xf>
    <xf numFmtId="198" fontId="12" fillId="4" borderId="7" xfId="1" applyNumberFormat="1" applyFont="1" applyFill="1" applyBorder="1" applyAlignment="1">
      <alignment horizontal="right" indent="2"/>
    </xf>
    <xf numFmtId="198" fontId="12" fillId="4" borderId="52" xfId="0" applyNumberFormat="1" applyFont="1" applyFill="1" applyBorder="1" applyAlignment="1">
      <alignment horizontal="right" indent="1"/>
    </xf>
    <xf numFmtId="199" fontId="12" fillId="4" borderId="8" xfId="3" applyNumberFormat="1" applyFont="1" applyFill="1" applyBorder="1" applyAlignment="1">
      <alignment horizontal="right" indent="2"/>
    </xf>
    <xf numFmtId="196" fontId="9" fillId="4" borderId="12" xfId="1" applyNumberFormat="1" applyFont="1" applyFill="1" applyBorder="1" applyAlignment="1">
      <alignment horizontal="right" indent="4"/>
    </xf>
    <xf numFmtId="196" fontId="9" fillId="4" borderId="7" xfId="1" applyNumberFormat="1" applyFont="1" applyFill="1" applyBorder="1" applyAlignment="1">
      <alignment horizontal="right" indent="5"/>
    </xf>
    <xf numFmtId="196" fontId="9" fillId="4" borderId="52" xfId="1" applyNumberFormat="1" applyFont="1" applyFill="1" applyBorder="1" applyAlignment="1">
      <alignment horizontal="right" indent="2"/>
    </xf>
    <xf numFmtId="199" fontId="9" fillId="4" borderId="8" xfId="3" applyNumberFormat="1" applyFont="1" applyFill="1" applyBorder="1" applyAlignment="1">
      <alignment horizontal="right" indent="1"/>
    </xf>
    <xf numFmtId="198" fontId="19" fillId="4" borderId="16" xfId="0" applyNumberFormat="1" applyFont="1" applyFill="1" applyBorder="1" applyAlignment="1">
      <alignment horizontal="center"/>
    </xf>
    <xf numFmtId="198" fontId="9" fillId="4" borderId="7" xfId="1" quotePrefix="1" applyNumberFormat="1" applyFont="1" applyFill="1" applyBorder="1" applyAlignment="1">
      <alignment horizontal="right" indent="2"/>
    </xf>
    <xf numFmtId="198" fontId="9" fillId="4" borderId="7" xfId="1" applyNumberFormat="1" applyFont="1" applyFill="1" applyBorder="1" applyAlignment="1">
      <alignment horizontal="right" indent="2"/>
    </xf>
    <xf numFmtId="43" fontId="9" fillId="4" borderId="7" xfId="1" quotePrefix="1" applyFont="1" applyFill="1" applyBorder="1" applyAlignment="1">
      <alignment horizontal="right" indent="2"/>
    </xf>
    <xf numFmtId="198" fontId="9" fillId="4" borderId="12" xfId="0" applyNumberFormat="1" applyFont="1" applyFill="1" applyBorder="1" applyAlignment="1">
      <alignment horizontal="right" indent="2"/>
    </xf>
    <xf numFmtId="198" fontId="19" fillId="4" borderId="15" xfId="0" applyNumberFormat="1" applyFont="1" applyFill="1" applyBorder="1" applyAlignment="1">
      <alignment horizontal="center" vertical="center"/>
    </xf>
    <xf numFmtId="9" fontId="0" fillId="0" borderId="0" xfId="3" applyFont="1" applyAlignment="1">
      <alignment vertical="center"/>
    </xf>
    <xf numFmtId="43" fontId="0" fillId="0" borderId="0" xfId="1" applyFont="1" applyAlignment="1">
      <alignment vertical="center"/>
    </xf>
    <xf numFmtId="199" fontId="12" fillId="4" borderId="55" xfId="0" applyNumberFormat="1" applyFont="1" applyFill="1" applyBorder="1" applyAlignment="1">
      <alignment horizontal="right" vertical="center"/>
    </xf>
    <xf numFmtId="196" fontId="12" fillId="4" borderId="0" xfId="2" quotePrefix="1" applyNumberFormat="1" applyFont="1" applyFill="1" applyAlignment="1">
      <alignment horizontal="center" vertical="center"/>
    </xf>
    <xf numFmtId="196" fontId="21" fillId="5" borderId="11" xfId="0" applyNumberFormat="1" applyFont="1" applyFill="1" applyBorder="1" applyAlignment="1">
      <alignment horizontal="center" vertical="center"/>
    </xf>
    <xf numFmtId="167" fontId="12" fillId="4" borderId="5" xfId="3" applyNumberFormat="1" applyFont="1" applyFill="1" applyBorder="1" applyAlignment="1">
      <alignment horizontal="center" vertical="center"/>
    </xf>
    <xf numFmtId="196" fontId="12" fillId="4" borderId="0" xfId="0" quotePrefix="1" applyNumberFormat="1" applyFont="1" applyFill="1" applyAlignment="1">
      <alignment horizontal="center" vertical="center"/>
    </xf>
    <xf numFmtId="196" fontId="12" fillId="4" borderId="0" xfId="1" applyNumberFormat="1" applyFont="1" applyFill="1" applyAlignment="1">
      <alignment horizontal="center" vertical="center"/>
    </xf>
    <xf numFmtId="196" fontId="11" fillId="4" borderId="15" xfId="0" applyNumberFormat="1" applyFont="1" applyFill="1" applyBorder="1" applyAlignment="1">
      <alignment horizontal="center" vertical="center"/>
    </xf>
    <xf numFmtId="0" fontId="11" fillId="4" borderId="15" xfId="0" applyFont="1" applyFill="1" applyBorder="1" applyAlignment="1">
      <alignment horizontal="center" vertical="center" wrapText="1"/>
    </xf>
    <xf numFmtId="0" fontId="11" fillId="4" borderId="0" xfId="0" applyFont="1" applyFill="1" applyBorder="1" applyAlignment="1">
      <alignment horizontal="center" vertical="center"/>
    </xf>
    <xf numFmtId="199" fontId="12" fillId="4" borderId="0" xfId="3" applyNumberFormat="1" applyFont="1" applyFill="1" applyBorder="1" applyAlignment="1">
      <alignment horizontal="center" vertical="center"/>
    </xf>
    <xf numFmtId="199" fontId="0" fillId="5" borderId="11" xfId="0" applyNumberFormat="1" applyFill="1" applyBorder="1" applyAlignment="1">
      <alignment horizontal="center" vertical="center"/>
    </xf>
    <xf numFmtId="199" fontId="12" fillId="4" borderId="5" xfId="1" applyNumberFormat="1" applyFont="1" applyFill="1" applyBorder="1" applyAlignment="1">
      <alignment horizontal="center" vertical="center"/>
    </xf>
    <xf numFmtId="196" fontId="11" fillId="4" borderId="16" xfId="0" applyNumberFormat="1" applyFont="1" applyFill="1" applyBorder="1" applyAlignment="1">
      <alignment horizontal="center" vertical="center"/>
    </xf>
    <xf numFmtId="196" fontId="12" fillId="4" borderId="7" xfId="0" quotePrefix="1" applyNumberFormat="1" applyFont="1" applyFill="1" applyBorder="1" applyAlignment="1">
      <alignment horizontal="center" vertical="center"/>
    </xf>
    <xf numFmtId="196" fontId="12" fillId="4" borderId="7" xfId="1" applyNumberFormat="1" applyFont="1" applyFill="1" applyBorder="1" applyAlignment="1">
      <alignment horizontal="center" vertical="center"/>
    </xf>
    <xf numFmtId="196" fontId="12" fillId="4" borderId="7" xfId="2" quotePrefix="1" applyNumberFormat="1" applyFont="1" applyFill="1" applyBorder="1" applyAlignment="1">
      <alignment horizontal="center" vertical="center"/>
    </xf>
    <xf numFmtId="196" fontId="21" fillId="5" borderId="12" xfId="0" applyNumberFormat="1" applyFont="1" applyFill="1" applyBorder="1" applyAlignment="1">
      <alignment horizontal="center" vertical="center"/>
    </xf>
    <xf numFmtId="167" fontId="12" fillId="4" borderId="8" xfId="3" applyNumberFormat="1" applyFont="1" applyFill="1" applyBorder="1" applyAlignment="1">
      <alignment horizontal="center" vertical="center"/>
    </xf>
    <xf numFmtId="198" fontId="11" fillId="4" borderId="0" xfId="0" applyNumberFormat="1" applyFont="1" applyFill="1" applyBorder="1" applyAlignment="1">
      <alignment horizontal="right" vertical="center" indent="2"/>
    </xf>
    <xf numFmtId="197" fontId="11" fillId="4" borderId="0" xfId="0" applyNumberFormat="1" applyFont="1" applyFill="1" applyBorder="1" applyAlignment="1">
      <alignment horizontal="right" vertical="center" indent="2"/>
    </xf>
    <xf numFmtId="197" fontId="11" fillId="4" borderId="0" xfId="1" applyNumberFormat="1" applyFont="1" applyFill="1" applyBorder="1" applyAlignment="1">
      <alignment horizontal="right" vertical="center" indent="2"/>
    </xf>
    <xf numFmtId="0" fontId="11" fillId="4" borderId="4" xfId="0" applyFont="1" applyFill="1" applyBorder="1" applyAlignment="1">
      <alignment vertical="center"/>
    </xf>
    <xf numFmtId="0" fontId="11" fillId="4" borderId="10" xfId="0" applyFont="1" applyFill="1" applyBorder="1" applyAlignment="1">
      <alignment horizontal="left" vertical="center" wrapText="1"/>
    </xf>
    <xf numFmtId="199" fontId="11" fillId="4" borderId="5" xfId="0" quotePrefix="1" applyNumberFormat="1" applyFont="1" applyFill="1" applyBorder="1" applyAlignment="1">
      <alignment horizontal="right" vertical="center" indent="3"/>
    </xf>
    <xf numFmtId="0" fontId="11" fillId="4" borderId="6" xfId="0" quotePrefix="1" applyFont="1" applyFill="1" applyBorder="1" applyAlignment="1">
      <alignment horizontal="center"/>
    </xf>
    <xf numFmtId="0" fontId="11" fillId="4" borderId="13" xfId="0" applyFont="1" applyFill="1" applyBorder="1" applyAlignment="1">
      <alignment horizontal="left"/>
    </xf>
    <xf numFmtId="198" fontId="11" fillId="4" borderId="7" xfId="0" applyNumberFormat="1" applyFont="1" applyFill="1" applyBorder="1" applyAlignment="1">
      <alignment horizontal="right" indent="2"/>
    </xf>
    <xf numFmtId="196" fontId="11" fillId="4" borderId="7" xfId="0" applyNumberFormat="1" applyFont="1" applyFill="1" applyBorder="1" applyAlignment="1">
      <alignment horizontal="center"/>
    </xf>
    <xf numFmtId="198" fontId="11" fillId="4" borderId="7" xfId="1" applyNumberFormat="1" applyFont="1" applyFill="1" applyBorder="1" applyAlignment="1">
      <alignment horizontal="right" indent="2"/>
    </xf>
    <xf numFmtId="199" fontId="11" fillId="4" borderId="8" xfId="0" quotePrefix="1" applyNumberFormat="1" applyFont="1" applyFill="1" applyBorder="1" applyAlignment="1">
      <alignment horizontal="right" indent="3"/>
    </xf>
    <xf numFmtId="197" fontId="12" fillId="4" borderId="0" xfId="2" applyNumberFormat="1" applyFont="1" applyFill="1" applyBorder="1" applyAlignment="1">
      <alignment horizontal="right" vertical="center" indent="1"/>
    </xf>
    <xf numFmtId="0" fontId="12" fillId="4" borderId="15" xfId="0" applyFont="1" applyFill="1" applyBorder="1" applyAlignment="1">
      <alignment horizontal="center" vertical="center"/>
    </xf>
    <xf numFmtId="197" fontId="12" fillId="4" borderId="65" xfId="2" applyNumberFormat="1" applyFont="1" applyFill="1" applyBorder="1" applyAlignment="1">
      <alignment horizontal="right" vertical="center" indent="1"/>
    </xf>
    <xf numFmtId="198" fontId="12" fillId="4" borderId="67" xfId="1" applyNumberFormat="1" applyFont="1" applyFill="1" applyBorder="1" applyAlignment="1">
      <alignment horizontal="right" vertical="center" indent="1"/>
    </xf>
    <xf numFmtId="165" fontId="12" fillId="4" borderId="52" xfId="1" quotePrefix="1" applyNumberFormat="1" applyFont="1" applyFill="1" applyBorder="1" applyAlignment="1">
      <alignment horizontal="right" indent="1"/>
    </xf>
    <xf numFmtId="199" fontId="12" fillId="4" borderId="53" xfId="1" applyNumberFormat="1" applyFont="1" applyFill="1" applyBorder="1" applyAlignment="1">
      <alignment horizontal="right" indent="2"/>
    </xf>
    <xf numFmtId="198" fontId="12" fillId="4" borderId="7" xfId="2" applyNumberFormat="1" applyFont="1" applyFill="1" applyBorder="1" applyAlignment="1">
      <alignment horizontal="right" vertical="center" indent="1"/>
    </xf>
    <xf numFmtId="197" fontId="12" fillId="4" borderId="0" xfId="1" applyNumberFormat="1" applyFont="1" applyFill="1" applyBorder="1" applyAlignment="1">
      <alignment horizontal="right" vertical="center" indent="3"/>
    </xf>
    <xf numFmtId="198" fontId="12" fillId="4" borderId="65" xfId="0" applyNumberFormat="1" applyFont="1" applyFill="1" applyBorder="1" applyAlignment="1">
      <alignment horizontal="right" vertical="center" indent="3"/>
    </xf>
    <xf numFmtId="198" fontId="12" fillId="4" borderId="63" xfId="0" applyNumberFormat="1" applyFont="1" applyFill="1" applyBorder="1" applyAlignment="1">
      <alignment horizontal="right" vertical="center" indent="3"/>
    </xf>
    <xf numFmtId="197" fontId="12" fillId="4" borderId="5" xfId="1" applyNumberFormat="1" applyFont="1" applyFill="1" applyBorder="1" applyAlignment="1">
      <alignment horizontal="right" vertical="center" indent="3"/>
    </xf>
    <xf numFmtId="196" fontId="12" fillId="4" borderId="16" xfId="0" applyNumberFormat="1" applyFont="1" applyFill="1" applyBorder="1" applyAlignment="1">
      <alignment horizontal="center"/>
    </xf>
    <xf numFmtId="198" fontId="12" fillId="4" borderId="67" xfId="0" applyNumberFormat="1" applyFont="1" applyFill="1" applyBorder="1" applyAlignment="1">
      <alignment horizontal="right" indent="3"/>
    </xf>
    <xf numFmtId="198" fontId="12" fillId="4" borderId="64" xfId="0" applyNumberFormat="1" applyFont="1" applyFill="1" applyBorder="1" applyAlignment="1">
      <alignment horizontal="right" indent="3"/>
    </xf>
    <xf numFmtId="198" fontId="12" fillId="4" borderId="7" xfId="1" applyNumberFormat="1" applyFont="1" applyFill="1" applyBorder="1" applyAlignment="1">
      <alignment horizontal="right" indent="3"/>
    </xf>
    <xf numFmtId="198" fontId="12" fillId="4" borderId="8" xfId="1" applyNumberFormat="1" applyFont="1" applyFill="1" applyBorder="1" applyAlignment="1">
      <alignment horizontal="right" indent="3"/>
    </xf>
    <xf numFmtId="196" fontId="19" fillId="4" borderId="15" xfId="0" applyNumberFormat="1" applyFont="1" applyFill="1" applyBorder="1" applyAlignment="1">
      <alignment horizontal="center" vertical="center"/>
    </xf>
    <xf numFmtId="197" fontId="19" fillId="4" borderId="0" xfId="0" applyNumberFormat="1" applyFont="1" applyFill="1" applyAlignment="1">
      <alignment horizontal="right" vertical="center"/>
    </xf>
    <xf numFmtId="196" fontId="19" fillId="4" borderId="15" xfId="0" quotePrefix="1" applyNumberFormat="1" applyFont="1" applyFill="1" applyBorder="1" applyAlignment="1">
      <alignment horizontal="center" vertical="center"/>
    </xf>
    <xf numFmtId="197" fontId="19" fillId="4" borderId="7" xfId="0" applyNumberFormat="1" applyFont="1" applyFill="1" applyBorder="1" applyAlignment="1">
      <alignment horizontal="right" vertical="center"/>
    </xf>
    <xf numFmtId="197" fontId="19" fillId="4" borderId="8" xfId="0" applyNumberFormat="1" applyFont="1" applyFill="1" applyBorder="1" applyAlignment="1">
      <alignment horizontal="right" vertical="center"/>
    </xf>
    <xf numFmtId="196" fontId="7" fillId="4" borderId="15" xfId="0" applyNumberFormat="1" applyFont="1" applyFill="1" applyBorder="1" applyAlignment="1">
      <alignment horizontal="center" vertical="center"/>
    </xf>
    <xf numFmtId="197" fontId="7" fillId="4" borderId="0" xfId="0" applyNumberFormat="1" applyFont="1" applyFill="1" applyAlignment="1">
      <alignment horizontal="right" vertical="center"/>
    </xf>
    <xf numFmtId="197" fontId="11" fillId="4" borderId="5" xfId="0" applyNumberFormat="1" applyFont="1" applyFill="1" applyBorder="1" applyAlignment="1">
      <alignment horizontal="right" vertical="center"/>
    </xf>
    <xf numFmtId="197" fontId="7" fillId="4" borderId="7" xfId="0" applyNumberFormat="1" applyFont="1" applyFill="1" applyBorder="1" applyAlignment="1">
      <alignment horizontal="right" vertical="center"/>
    </xf>
    <xf numFmtId="197" fontId="11" fillId="4" borderId="8" xfId="0" applyNumberFormat="1" applyFont="1" applyFill="1" applyBorder="1" applyAlignment="1">
      <alignment horizontal="right" vertical="center"/>
    </xf>
    <xf numFmtId="0" fontId="74" fillId="5" borderId="0" xfId="0" applyFont="1" applyFill="1" applyAlignment="1">
      <alignment horizontal="left" vertical="center"/>
    </xf>
    <xf numFmtId="0" fontId="74" fillId="5" borderId="63" xfId="0" applyFont="1" applyFill="1" applyBorder="1" applyAlignment="1">
      <alignment horizontal="left" vertical="center"/>
    </xf>
    <xf numFmtId="0" fontId="74" fillId="5" borderId="5" xfId="0" applyFont="1" applyFill="1" applyBorder="1" applyAlignment="1">
      <alignment horizontal="left" vertical="center"/>
    </xf>
    <xf numFmtId="0" fontId="73" fillId="0" borderId="0" xfId="0" applyFont="1" applyAlignment="1">
      <alignment horizontal="left" vertical="center"/>
    </xf>
    <xf numFmtId="0" fontId="83" fillId="5" borderId="15" xfId="0" applyFont="1" applyFill="1" applyBorder="1" applyAlignment="1">
      <alignment horizontal="left" vertical="center" wrapText="1" indent="1"/>
    </xf>
    <xf numFmtId="0" fontId="83" fillId="5" borderId="14" xfId="0" applyFont="1" applyFill="1" applyBorder="1" applyAlignment="1">
      <alignment horizontal="left" vertical="center" wrapText="1" indent="1"/>
    </xf>
    <xf numFmtId="0" fontId="74" fillId="5" borderId="15" xfId="0" applyFont="1" applyFill="1" applyBorder="1" applyAlignment="1">
      <alignment horizontal="left" vertical="center" wrapText="1" indent="3"/>
    </xf>
    <xf numFmtId="0" fontId="74" fillId="5" borderId="16" xfId="0" applyFont="1" applyFill="1" applyBorder="1" applyAlignment="1">
      <alignment horizontal="left" vertical="center" wrapText="1" indent="3"/>
    </xf>
    <xf numFmtId="0" fontId="74" fillId="5" borderId="15" xfId="0" applyFont="1" applyFill="1" applyBorder="1" applyAlignment="1">
      <alignment horizontal="left" vertical="center" wrapText="1" indent="5"/>
    </xf>
    <xf numFmtId="197" fontId="7" fillId="4" borderId="0" xfId="0" applyNumberFormat="1" applyFont="1" applyFill="1" applyBorder="1" applyAlignment="1">
      <alignment horizontal="right" vertical="center" indent="3"/>
    </xf>
    <xf numFmtId="187" fontId="7" fillId="4" borderId="0" xfId="0" applyNumberFormat="1" applyFont="1" applyFill="1" applyBorder="1" applyAlignment="1">
      <alignment horizontal="right" vertical="center" indent="3"/>
    </xf>
    <xf numFmtId="198" fontId="7" fillId="4" borderId="0" xfId="0" applyNumberFormat="1" applyFont="1" applyFill="1" applyBorder="1" applyAlignment="1">
      <alignment horizontal="right" vertical="center" indent="3"/>
    </xf>
    <xf numFmtId="196" fontId="7" fillId="4" borderId="15" xfId="0" quotePrefix="1" applyNumberFormat="1" applyFont="1" applyFill="1" applyBorder="1" applyAlignment="1">
      <alignment horizontal="center" vertical="center"/>
    </xf>
    <xf numFmtId="0" fontId="31" fillId="4" borderId="18" xfId="0" applyFont="1" applyFill="1" applyBorder="1" applyAlignment="1">
      <alignment horizontal="center" vertical="center" wrapText="1"/>
    </xf>
    <xf numFmtId="197" fontId="74" fillId="5" borderId="0" xfId="0" applyNumberFormat="1" applyFont="1" applyFill="1" applyAlignment="1">
      <alignment horizontal="right" vertical="center" indent="4"/>
    </xf>
    <xf numFmtId="197" fontId="74" fillId="5" borderId="63" xfId="0" applyNumberFormat="1" applyFont="1" applyFill="1" applyBorder="1" applyAlignment="1">
      <alignment horizontal="right" vertical="center" indent="4"/>
    </xf>
    <xf numFmtId="197" fontId="74" fillId="5" borderId="5" xfId="0" applyNumberFormat="1" applyFont="1" applyFill="1" applyBorder="1" applyAlignment="1">
      <alignment horizontal="right" vertical="center" indent="4"/>
    </xf>
    <xf numFmtId="198" fontId="74" fillId="5" borderId="0" xfId="0" applyNumberFormat="1" applyFont="1" applyFill="1" applyAlignment="1">
      <alignment horizontal="right" vertical="center" indent="4"/>
    </xf>
    <xf numFmtId="198" fontId="74" fillId="5" borderId="63" xfId="0" applyNumberFormat="1" applyFont="1" applyFill="1" applyBorder="1" applyAlignment="1">
      <alignment horizontal="right" vertical="center" indent="4"/>
    </xf>
    <xf numFmtId="198" fontId="74" fillId="5" borderId="5" xfId="0" applyNumberFormat="1" applyFont="1" applyFill="1" applyBorder="1" applyAlignment="1">
      <alignment horizontal="right" vertical="center" indent="4"/>
    </xf>
    <xf numFmtId="0" fontId="74" fillId="5" borderId="0" xfId="0" applyFont="1" applyFill="1" applyAlignment="1">
      <alignment horizontal="right" vertical="center" indent="4"/>
    </xf>
    <xf numFmtId="0" fontId="74" fillId="5" borderId="63" xfId="0" applyFont="1" applyFill="1" applyBorder="1" applyAlignment="1">
      <alignment horizontal="right" vertical="center" indent="4"/>
    </xf>
    <xf numFmtId="0" fontId="74" fillId="5" borderId="5" xfId="0" applyFont="1" applyFill="1" applyBorder="1" applyAlignment="1">
      <alignment horizontal="right" vertical="center" indent="4"/>
    </xf>
    <xf numFmtId="0" fontId="74" fillId="5" borderId="0" xfId="0" applyFont="1" applyFill="1" applyBorder="1" applyAlignment="1">
      <alignment horizontal="right" vertical="center" indent="4"/>
    </xf>
    <xf numFmtId="0" fontId="74" fillId="5" borderId="54" xfId="0" applyFont="1" applyFill="1" applyBorder="1" applyAlignment="1">
      <alignment horizontal="right" vertical="center" indent="4"/>
    </xf>
    <xf numFmtId="0" fontId="74" fillId="5" borderId="65" xfId="0" applyFont="1" applyFill="1" applyBorder="1" applyAlignment="1">
      <alignment horizontal="right" vertical="center" indent="4"/>
    </xf>
    <xf numFmtId="0" fontId="74" fillId="5" borderId="2" xfId="0" applyFont="1" applyFill="1" applyBorder="1" applyAlignment="1">
      <alignment horizontal="right" vertical="center" indent="4"/>
    </xf>
    <xf numFmtId="0" fontId="74" fillId="5" borderId="66" xfId="0" applyFont="1" applyFill="1" applyBorder="1" applyAlignment="1">
      <alignment horizontal="right" vertical="center" indent="4"/>
    </xf>
    <xf numFmtId="0" fontId="74" fillId="5" borderId="3" xfId="0" applyFont="1" applyFill="1" applyBorder="1" applyAlignment="1">
      <alignment horizontal="right" vertical="center" indent="4"/>
    </xf>
    <xf numFmtId="0" fontId="74" fillId="5" borderId="67" xfId="0" applyFont="1" applyFill="1" applyBorder="1" applyAlignment="1">
      <alignment horizontal="right" vertical="center" indent="4"/>
    </xf>
    <xf numFmtId="197" fontId="74" fillId="5" borderId="64" xfId="0" applyNumberFormat="1" applyFont="1" applyFill="1" applyBorder="1" applyAlignment="1">
      <alignment horizontal="right" vertical="center" indent="4"/>
    </xf>
    <xf numFmtId="197" fontId="74" fillId="5" borderId="8" xfId="0" applyNumberFormat="1" applyFont="1" applyFill="1" applyBorder="1" applyAlignment="1">
      <alignment horizontal="right" vertical="center" indent="4"/>
    </xf>
    <xf numFmtId="197" fontId="7" fillId="4" borderId="0" xfId="0" applyNumberFormat="1" applyFont="1" applyFill="1" applyAlignment="1">
      <alignment horizontal="right" vertical="center" indent="8"/>
    </xf>
    <xf numFmtId="197" fontId="11" fillId="4" borderId="5" xfId="0" applyNumberFormat="1" applyFont="1" applyFill="1" applyBorder="1" applyAlignment="1">
      <alignment horizontal="right" vertical="center" indent="8"/>
    </xf>
    <xf numFmtId="198" fontId="7" fillId="4" borderId="0" xfId="0" applyNumberFormat="1" applyFont="1" applyFill="1" applyAlignment="1">
      <alignment horizontal="right" vertical="center" indent="8"/>
    </xf>
    <xf numFmtId="198" fontId="11" fillId="4" borderId="5" xfId="0" applyNumberFormat="1" applyFont="1" applyFill="1" applyBorder="1" applyAlignment="1">
      <alignment horizontal="right" vertical="center" indent="8"/>
    </xf>
    <xf numFmtId="198" fontId="19" fillId="4" borderId="5" xfId="0" applyNumberFormat="1" applyFont="1" applyFill="1" applyBorder="1" applyAlignment="1">
      <alignment horizontal="right" vertical="center" indent="3"/>
    </xf>
    <xf numFmtId="198" fontId="19" fillId="4" borderId="0" xfId="0" applyNumberFormat="1" applyFont="1" applyFill="1" applyBorder="1" applyAlignment="1">
      <alignment horizontal="right" vertical="center" indent="3"/>
    </xf>
    <xf numFmtId="197" fontId="19" fillId="4" borderId="0" xfId="0" applyNumberFormat="1" applyFont="1" applyFill="1" applyAlignment="1">
      <alignment horizontal="right" vertical="center" indent="5"/>
    </xf>
    <xf numFmtId="197" fontId="19" fillId="4" borderId="5" xfId="0" applyNumberFormat="1" applyFont="1" applyFill="1" applyBorder="1" applyAlignment="1">
      <alignment horizontal="right" vertical="center" indent="5"/>
    </xf>
    <xf numFmtId="198" fontId="19" fillId="4" borderId="0" xfId="0" applyNumberFormat="1" applyFont="1" applyFill="1" applyAlignment="1">
      <alignment horizontal="right" vertical="center" indent="5"/>
    </xf>
    <xf numFmtId="198" fontId="19" fillId="4" borderId="5" xfId="0" applyNumberFormat="1" applyFont="1" applyFill="1" applyBorder="1" applyAlignment="1">
      <alignment horizontal="right" vertical="center" indent="5"/>
    </xf>
    <xf numFmtId="199" fontId="12" fillId="4" borderId="5" xfId="3" applyNumberFormat="1" applyFont="1" applyFill="1" applyBorder="1" applyAlignment="1">
      <alignment horizontal="center" vertical="center"/>
    </xf>
    <xf numFmtId="197" fontId="9" fillId="4" borderId="0" xfId="2" applyNumberFormat="1" applyFont="1" applyFill="1" applyAlignment="1">
      <alignment horizontal="right" vertical="center" indent="2"/>
    </xf>
    <xf numFmtId="43" fontId="9" fillId="4" borderId="0" xfId="1" quotePrefix="1" applyFont="1" applyFill="1" applyAlignment="1">
      <alignment horizontal="right" vertical="center" indent="2"/>
    </xf>
    <xf numFmtId="198" fontId="9" fillId="4" borderId="0" xfId="1" applyNumberFormat="1" applyFont="1" applyFill="1" applyAlignment="1">
      <alignment horizontal="right" vertical="center" indent="2"/>
    </xf>
    <xf numFmtId="198" fontId="9" fillId="4" borderId="0" xfId="1" quotePrefix="1" applyNumberFormat="1" applyFont="1" applyFill="1" applyAlignment="1">
      <alignment horizontal="right" vertical="center" indent="2"/>
    </xf>
    <xf numFmtId="197" fontId="9" fillId="4" borderId="0" xfId="1" applyNumberFormat="1" applyFont="1" applyFill="1" applyAlignment="1">
      <alignment horizontal="right" vertical="center" indent="2"/>
    </xf>
    <xf numFmtId="199" fontId="12" fillId="4" borderId="0" xfId="0" applyNumberFormat="1" applyFont="1" applyFill="1" applyBorder="1" applyAlignment="1">
      <alignment horizontal="right" vertical="center" indent="2"/>
    </xf>
    <xf numFmtId="197" fontId="9" fillId="4" borderId="11" xfId="0" applyNumberFormat="1" applyFont="1" applyFill="1" applyBorder="1" applyAlignment="1">
      <alignment horizontal="right" vertical="center" indent="2"/>
    </xf>
    <xf numFmtId="199" fontId="9" fillId="4" borderId="5" xfId="3" applyNumberFormat="1" applyFont="1" applyFill="1" applyBorder="1" applyAlignment="1">
      <alignment horizontal="right" vertical="center" indent="2"/>
    </xf>
    <xf numFmtId="198" fontId="9" fillId="4" borderId="11" xfId="0" applyNumberFormat="1" applyFont="1" applyFill="1" applyBorder="1" applyAlignment="1">
      <alignment horizontal="right" vertical="center" indent="2"/>
    </xf>
    <xf numFmtId="197" fontId="9" fillId="4" borderId="11" xfId="2" applyNumberFormat="1" applyFont="1" applyFill="1" applyBorder="1" applyAlignment="1">
      <alignment horizontal="right" vertical="center" indent="2"/>
    </xf>
    <xf numFmtId="167" fontId="9" fillId="4" borderId="11" xfId="3" applyNumberFormat="1" applyFont="1" applyFill="1" applyBorder="1" applyAlignment="1">
      <alignment horizontal="right" vertical="center" indent="2"/>
    </xf>
    <xf numFmtId="199" fontId="9" fillId="4" borderId="5" xfId="3" applyNumberFormat="1" applyFont="1" applyFill="1" applyBorder="1" applyAlignment="1">
      <alignment horizontal="right" vertical="center" indent="3"/>
    </xf>
    <xf numFmtId="199" fontId="12" fillId="4" borderId="5" xfId="0" applyNumberFormat="1" applyFont="1" applyFill="1" applyBorder="1" applyAlignment="1">
      <alignment horizontal="right" vertical="center" indent="3"/>
    </xf>
    <xf numFmtId="199" fontId="9" fillId="4" borderId="11" xfId="3" applyNumberFormat="1" applyFont="1" applyFill="1" applyBorder="1" applyAlignment="1">
      <alignment horizontal="right" vertical="center" indent="3"/>
    </xf>
    <xf numFmtId="199" fontId="9" fillId="4" borderId="0" xfId="3" applyNumberFormat="1" applyFont="1" applyFill="1" applyBorder="1" applyAlignment="1">
      <alignment horizontal="right" vertical="center" indent="3"/>
    </xf>
    <xf numFmtId="199" fontId="9" fillId="4" borderId="11" xfId="3" applyNumberFormat="1" applyFont="1" applyFill="1" applyBorder="1" applyAlignment="1">
      <alignment horizontal="right" vertical="center" indent="4"/>
    </xf>
    <xf numFmtId="199" fontId="9" fillId="4" borderId="0" xfId="3" applyNumberFormat="1" applyFont="1" applyFill="1" applyBorder="1" applyAlignment="1">
      <alignment horizontal="right" vertical="center" indent="4"/>
    </xf>
    <xf numFmtId="167" fontId="9" fillId="4" borderId="55" xfId="1" applyNumberFormat="1" applyFont="1" applyFill="1" applyBorder="1" applyAlignment="1">
      <alignment horizontal="right" vertical="center" indent="2"/>
    </xf>
    <xf numFmtId="199" fontId="12" fillId="4" borderId="5" xfId="3" applyNumberFormat="1" applyFont="1" applyFill="1" applyBorder="1" applyAlignment="1">
      <alignment horizontal="right" vertical="center" indent="2"/>
    </xf>
    <xf numFmtId="197" fontId="12" fillId="4" borderId="55" xfId="0" applyNumberFormat="1" applyFont="1" applyFill="1" applyBorder="1" applyAlignment="1">
      <alignment horizontal="right" vertical="center" indent="1"/>
    </xf>
    <xf numFmtId="198" fontId="12" fillId="4" borderId="55" xfId="0" applyNumberFormat="1" applyFont="1" applyFill="1" applyBorder="1" applyAlignment="1">
      <alignment horizontal="right" vertical="center" indent="1"/>
    </xf>
    <xf numFmtId="198" fontId="12" fillId="4" borderId="0" xfId="1" quotePrefix="1" applyNumberFormat="1" applyFont="1" applyFill="1" applyAlignment="1">
      <alignment horizontal="right" vertical="center" indent="1"/>
    </xf>
    <xf numFmtId="197" fontId="12" fillId="4" borderId="11" xfId="2" applyNumberFormat="1" applyFont="1" applyFill="1" applyBorder="1" applyAlignment="1">
      <alignment horizontal="right" vertical="center" indent="2"/>
    </xf>
    <xf numFmtId="197" fontId="12" fillId="4" borderId="0" xfId="2" applyNumberFormat="1" applyFont="1" applyFill="1" applyAlignment="1">
      <alignment horizontal="right" vertical="center" indent="2"/>
    </xf>
    <xf numFmtId="198" fontId="12" fillId="4" borderId="11" xfId="2" applyNumberFormat="1" applyFont="1" applyFill="1" applyBorder="1" applyAlignment="1">
      <alignment horizontal="right" vertical="center" indent="2"/>
    </xf>
    <xf numFmtId="198" fontId="12" fillId="4" borderId="0" xfId="2" applyNumberFormat="1" applyFont="1" applyFill="1" applyAlignment="1">
      <alignment horizontal="right" vertical="center" indent="2"/>
    </xf>
    <xf numFmtId="198" fontId="12" fillId="4" borderId="11" xfId="1" applyNumberFormat="1" applyFont="1" applyFill="1" applyBorder="1" applyAlignment="1">
      <alignment horizontal="right" vertical="center" indent="2"/>
    </xf>
    <xf numFmtId="198" fontId="12" fillId="4" borderId="0" xfId="1" applyNumberFormat="1" applyFont="1" applyFill="1" applyAlignment="1">
      <alignment horizontal="right" vertical="center" indent="2"/>
    </xf>
    <xf numFmtId="198" fontId="12" fillId="4" borderId="0" xfId="1" quotePrefix="1" applyNumberFormat="1" applyFont="1" applyFill="1" applyAlignment="1">
      <alignment horizontal="right" vertical="center" indent="2"/>
    </xf>
    <xf numFmtId="199" fontId="12" fillId="4" borderId="11" xfId="2" applyNumberFormat="1" applyFont="1" applyFill="1" applyBorder="1" applyAlignment="1">
      <alignment horizontal="right" vertical="center" indent="2"/>
    </xf>
    <xf numFmtId="199" fontId="12" fillId="4" borderId="0" xfId="2" applyNumberFormat="1" applyFont="1" applyFill="1" applyBorder="1" applyAlignment="1">
      <alignment horizontal="right" vertical="center" indent="2"/>
    </xf>
    <xf numFmtId="198" fontId="9" fillId="4" borderId="44" xfId="1" applyNumberFormat="1" applyFont="1" applyFill="1" applyBorder="1" applyAlignment="1">
      <alignment horizontal="right" vertical="center" indent="2"/>
    </xf>
    <xf numFmtId="167" fontId="9" fillId="4" borderId="5" xfId="3" applyNumberFormat="1" applyFont="1" applyFill="1" applyBorder="1" applyAlignment="1">
      <alignment horizontal="right" vertical="center" indent="2"/>
    </xf>
    <xf numFmtId="165" fontId="9" fillId="4" borderId="5" xfId="1" applyNumberFormat="1" applyFont="1" applyFill="1" applyBorder="1" applyAlignment="1">
      <alignment horizontal="right" vertical="center" indent="2"/>
    </xf>
    <xf numFmtId="167" fontId="12" fillId="4" borderId="0" xfId="3" applyNumberFormat="1" applyFont="1" applyFill="1" applyBorder="1" applyAlignment="1">
      <alignment horizontal="right" vertical="center" indent="2"/>
    </xf>
    <xf numFmtId="0" fontId="12" fillId="4" borderId="44" xfId="0" applyFont="1" applyFill="1" applyBorder="1" applyAlignment="1">
      <alignment horizontal="right" vertical="center" indent="2"/>
    </xf>
    <xf numFmtId="167" fontId="12" fillId="4" borderId="5" xfId="0" applyNumberFormat="1" applyFont="1" applyFill="1" applyBorder="1" applyAlignment="1">
      <alignment horizontal="right" vertical="center" indent="2"/>
    </xf>
    <xf numFmtId="199" fontId="9" fillId="4" borderId="0" xfId="3" applyNumberFormat="1" applyFont="1" applyFill="1" applyBorder="1" applyAlignment="1">
      <alignment horizontal="right" vertical="center" indent="2"/>
    </xf>
    <xf numFmtId="197" fontId="9" fillId="4" borderId="0" xfId="2" applyNumberFormat="1" applyFont="1" applyFill="1" applyAlignment="1">
      <alignment horizontal="right" vertical="center" indent="1"/>
    </xf>
    <xf numFmtId="197" fontId="12" fillId="4" borderId="0" xfId="1" quotePrefix="1" applyNumberFormat="1" applyFont="1" applyFill="1" applyAlignment="1">
      <alignment horizontal="right" vertical="center" indent="1"/>
    </xf>
    <xf numFmtId="197" fontId="9" fillId="4" borderId="54" xfId="2" applyNumberFormat="1" applyFont="1" applyFill="1" applyBorder="1" applyAlignment="1">
      <alignment horizontal="right" vertical="center" indent="1"/>
    </xf>
    <xf numFmtId="198" fontId="9" fillId="4" borderId="0" xfId="1" applyNumberFormat="1" applyFont="1" applyFill="1" applyAlignment="1">
      <alignment horizontal="right" vertical="center" indent="1"/>
    </xf>
    <xf numFmtId="198" fontId="9" fillId="4" borderId="0" xfId="2" applyNumberFormat="1" applyFont="1" applyFill="1" applyAlignment="1">
      <alignment horizontal="right" vertical="center" indent="1"/>
    </xf>
    <xf numFmtId="198" fontId="9" fillId="4" borderId="54" xfId="2" applyNumberFormat="1" applyFont="1" applyFill="1" applyBorder="1" applyAlignment="1">
      <alignment horizontal="right" vertical="center" indent="1"/>
    </xf>
    <xf numFmtId="199" fontId="9" fillId="4" borderId="0" xfId="3" applyNumberFormat="1" applyFont="1" applyFill="1" applyBorder="1" applyAlignment="1">
      <alignment horizontal="right" vertical="center" indent="1"/>
    </xf>
    <xf numFmtId="199" fontId="9" fillId="4" borderId="54" xfId="2" applyNumberFormat="1" applyFont="1" applyFill="1" applyBorder="1" applyAlignment="1">
      <alignment horizontal="right" vertical="center" indent="1"/>
    </xf>
    <xf numFmtId="199" fontId="19" fillId="4" borderId="5" xfId="3" applyNumberFormat="1" applyFont="1" applyFill="1" applyBorder="1" applyAlignment="1">
      <alignment horizontal="right" vertical="center" indent="3"/>
    </xf>
    <xf numFmtId="199" fontId="19" fillId="4" borderId="11" xfId="0" applyNumberFormat="1" applyFont="1" applyFill="1" applyBorder="1" applyAlignment="1">
      <alignment horizontal="right" vertical="center" indent="1"/>
    </xf>
    <xf numFmtId="199" fontId="19" fillId="4" borderId="0" xfId="0" applyNumberFormat="1" applyFont="1" applyFill="1" applyBorder="1" applyAlignment="1">
      <alignment horizontal="right" vertical="center" indent="1"/>
    </xf>
    <xf numFmtId="199" fontId="19" fillId="4" borderId="54" xfId="0" applyNumberFormat="1" applyFont="1" applyFill="1" applyBorder="1" applyAlignment="1">
      <alignment horizontal="right" vertical="center" indent="1"/>
    </xf>
    <xf numFmtId="197" fontId="9" fillId="4" borderId="11" xfId="0" applyNumberFormat="1" applyFont="1" applyFill="1" applyBorder="1" applyAlignment="1">
      <alignment horizontal="right" indent="1"/>
    </xf>
    <xf numFmtId="197" fontId="9" fillId="4" borderId="0" xfId="0" applyNumberFormat="1" applyFont="1" applyFill="1" applyBorder="1" applyAlignment="1">
      <alignment horizontal="right" indent="1"/>
    </xf>
    <xf numFmtId="164" fontId="9" fillId="4" borderId="0" xfId="0" quotePrefix="1" applyNumberFormat="1" applyFont="1" applyFill="1" applyBorder="1" applyAlignment="1">
      <alignment horizontal="right" indent="1"/>
    </xf>
    <xf numFmtId="164" fontId="9" fillId="4" borderId="10" xfId="0" quotePrefix="1" applyNumberFormat="1" applyFont="1" applyFill="1" applyBorder="1" applyAlignment="1">
      <alignment horizontal="right" indent="1"/>
    </xf>
    <xf numFmtId="198" fontId="9" fillId="4" borderId="11" xfId="0" applyNumberFormat="1" applyFont="1" applyFill="1" applyBorder="1" applyAlignment="1">
      <alignment horizontal="right" indent="1"/>
    </xf>
    <xf numFmtId="198" fontId="9" fillId="4" borderId="0" xfId="0" applyNumberFormat="1" applyFont="1" applyFill="1" applyBorder="1" applyAlignment="1">
      <alignment horizontal="right" indent="1"/>
    </xf>
    <xf numFmtId="197" fontId="9" fillId="4" borderId="0" xfId="0" quotePrefix="1" applyNumberFormat="1" applyFont="1" applyFill="1" applyBorder="1" applyAlignment="1">
      <alignment horizontal="right" indent="1"/>
    </xf>
    <xf numFmtId="164" fontId="9" fillId="4" borderId="11" xfId="0" quotePrefix="1" applyNumberFormat="1" applyFont="1" applyFill="1" applyBorder="1" applyAlignment="1">
      <alignment horizontal="right" indent="1"/>
    </xf>
    <xf numFmtId="197" fontId="9" fillId="4" borderId="10" xfId="0" applyNumberFormat="1" applyFont="1" applyFill="1" applyBorder="1" applyAlignment="1">
      <alignment horizontal="right" indent="1"/>
    </xf>
    <xf numFmtId="3" fontId="9" fillId="4" borderId="0" xfId="0" applyNumberFormat="1" applyFont="1" applyFill="1" applyBorder="1" applyAlignment="1">
      <alignment horizontal="right" indent="1"/>
    </xf>
    <xf numFmtId="164" fontId="9" fillId="4" borderId="10" xfId="0" applyNumberFormat="1" applyFont="1" applyFill="1" applyBorder="1" applyAlignment="1">
      <alignment horizontal="right" indent="1"/>
    </xf>
    <xf numFmtId="199" fontId="9" fillId="4" borderId="11" xfId="3" applyNumberFormat="1" applyFont="1" applyFill="1" applyBorder="1" applyAlignment="1">
      <alignment horizontal="right" indent="1"/>
    </xf>
    <xf numFmtId="199" fontId="9" fillId="4" borderId="0" xfId="3" applyNumberFormat="1" applyFont="1" applyFill="1" applyBorder="1" applyAlignment="1">
      <alignment horizontal="right" indent="1"/>
    </xf>
    <xf numFmtId="199" fontId="9" fillId="4" borderId="10" xfId="3" applyNumberFormat="1" applyFont="1" applyFill="1" applyBorder="1" applyAlignment="1">
      <alignment horizontal="right" indent="1"/>
    </xf>
    <xf numFmtId="199" fontId="9" fillId="4" borderId="5" xfId="0" applyNumberFormat="1" applyFont="1" applyFill="1" applyBorder="1" applyAlignment="1">
      <alignment horizontal="right" indent="3"/>
    </xf>
    <xf numFmtId="198" fontId="9" fillId="4" borderId="0" xfId="0" applyNumberFormat="1" applyFont="1" applyFill="1" applyBorder="1" applyAlignment="1">
      <alignment horizontal="right" indent="2"/>
    </xf>
    <xf numFmtId="199" fontId="9" fillId="4" borderId="5" xfId="3" applyNumberFormat="1" applyFont="1" applyFill="1" applyBorder="1" applyAlignment="1">
      <alignment horizontal="right" indent="2"/>
    </xf>
    <xf numFmtId="167" fontId="9" fillId="4" borderId="5" xfId="3" applyNumberFormat="1" applyFont="1" applyFill="1" applyBorder="1" applyAlignment="1">
      <alignment horizontal="right" indent="2"/>
    </xf>
    <xf numFmtId="3" fontId="9" fillId="4" borderId="5" xfId="0" applyNumberFormat="1" applyFont="1" applyFill="1" applyBorder="1" applyAlignment="1">
      <alignment horizontal="right" indent="2"/>
    </xf>
    <xf numFmtId="198" fontId="9" fillId="4" borderId="11" xfId="0" applyNumberFormat="1" applyFont="1" applyFill="1" applyBorder="1" applyAlignment="1">
      <alignment horizontal="right" indent="3"/>
    </xf>
    <xf numFmtId="198" fontId="9" fillId="4" borderId="0" xfId="0" applyNumberFormat="1" applyFont="1" applyFill="1" applyBorder="1" applyAlignment="1">
      <alignment horizontal="right" indent="3"/>
    </xf>
    <xf numFmtId="198" fontId="9" fillId="4" borderId="54" xfId="0" applyNumberFormat="1" applyFont="1" applyFill="1" applyBorder="1" applyAlignment="1">
      <alignment horizontal="right" indent="3"/>
    </xf>
    <xf numFmtId="199" fontId="9" fillId="4" borderId="54" xfId="3" applyNumberFormat="1" applyFont="1" applyFill="1" applyBorder="1" applyAlignment="1">
      <alignment horizontal="right" vertical="center" indent="3"/>
    </xf>
    <xf numFmtId="197" fontId="9" fillId="4" borderId="54" xfId="0" applyNumberFormat="1" applyFont="1" applyFill="1" applyBorder="1" applyAlignment="1">
      <alignment horizontal="right" indent="1"/>
    </xf>
    <xf numFmtId="198" fontId="9" fillId="4" borderId="54" xfId="0" applyNumberFormat="1" applyFont="1" applyFill="1" applyBorder="1" applyAlignment="1">
      <alignment horizontal="right" indent="1"/>
    </xf>
    <xf numFmtId="164" fontId="9" fillId="4" borderId="11" xfId="0" applyNumberFormat="1" applyFont="1" applyFill="1" applyBorder="1" applyAlignment="1">
      <alignment horizontal="right" indent="1"/>
    </xf>
    <xf numFmtId="164" fontId="9" fillId="4" borderId="0" xfId="0" applyNumberFormat="1" applyFont="1" applyFill="1" applyBorder="1" applyAlignment="1">
      <alignment horizontal="right" indent="1"/>
    </xf>
    <xf numFmtId="164" fontId="9" fillId="4" borderId="54" xfId="0" applyNumberFormat="1" applyFont="1" applyFill="1" applyBorder="1" applyAlignment="1">
      <alignment horizontal="right" indent="1"/>
    </xf>
    <xf numFmtId="199" fontId="9" fillId="4" borderId="11" xfId="3" applyNumberFormat="1" applyFont="1" applyFill="1" applyBorder="1" applyAlignment="1">
      <alignment horizontal="right" vertical="center" indent="1"/>
    </xf>
    <xf numFmtId="199" fontId="9" fillId="4" borderId="54" xfId="3" applyNumberFormat="1" applyFont="1" applyFill="1" applyBorder="1" applyAlignment="1">
      <alignment horizontal="right" vertical="center" indent="1"/>
    </xf>
    <xf numFmtId="199" fontId="9" fillId="4" borderId="0" xfId="0" applyNumberFormat="1" applyFont="1" applyFill="1" applyBorder="1" applyAlignment="1">
      <alignment horizontal="right" vertical="center" indent="1"/>
    </xf>
    <xf numFmtId="167" fontId="9" fillId="4" borderId="5" xfId="3" applyNumberFormat="1" applyFont="1" applyFill="1" applyBorder="1" applyAlignment="1">
      <alignment horizontal="right" indent="3"/>
    </xf>
    <xf numFmtId="164" fontId="9" fillId="4" borderId="5" xfId="0" applyNumberFormat="1" applyFont="1" applyFill="1" applyBorder="1" applyAlignment="1">
      <alignment horizontal="right" indent="3"/>
    </xf>
    <xf numFmtId="0" fontId="7" fillId="4" borderId="15" xfId="0" applyFont="1" applyFill="1" applyBorder="1" applyAlignment="1">
      <alignment horizontal="left" indent="1"/>
    </xf>
    <xf numFmtId="0" fontId="32" fillId="4" borderId="15" xfId="0" applyFont="1" applyFill="1" applyBorder="1" applyAlignment="1">
      <alignment horizontal="left" indent="3"/>
    </xf>
    <xf numFmtId="0" fontId="7" fillId="4" borderId="15" xfId="0" applyFont="1" applyFill="1" applyBorder="1" applyAlignment="1">
      <alignment horizontal="left" vertical="top" indent="1"/>
    </xf>
    <xf numFmtId="0" fontId="7" fillId="4" borderId="16" xfId="0" applyFont="1" applyFill="1" applyBorder="1" applyAlignment="1">
      <alignment horizontal="left" indent="1"/>
    </xf>
    <xf numFmtId="166" fontId="11" fillId="4" borderId="7" xfId="0" applyNumberFormat="1" applyFont="1" applyFill="1" applyBorder="1" applyAlignment="1"/>
    <xf numFmtId="167" fontId="7" fillId="4" borderId="7" xfId="3" applyNumberFormat="1" applyFont="1" applyFill="1" applyBorder="1" applyAlignment="1">
      <alignment horizontal="center"/>
    </xf>
    <xf numFmtId="166" fontId="11" fillId="4" borderId="12" xfId="0" applyNumberFormat="1" applyFont="1" applyFill="1" applyBorder="1" applyAlignment="1"/>
    <xf numFmtId="167" fontId="11" fillId="4" borderId="13" xfId="3" applyNumberFormat="1" applyFont="1" applyFill="1" applyBorder="1" applyAlignment="1">
      <alignment horizontal="center"/>
    </xf>
    <xf numFmtId="166" fontId="11" fillId="4" borderId="7" xfId="0" applyNumberFormat="1" applyFont="1" applyFill="1" applyBorder="1" applyAlignment="1">
      <alignment horizontal="right"/>
    </xf>
    <xf numFmtId="167" fontId="11" fillId="4" borderId="8" xfId="3" applyNumberFormat="1" applyFont="1" applyFill="1" applyBorder="1" applyAlignment="1">
      <alignment horizontal="center"/>
    </xf>
    <xf numFmtId="198" fontId="11" fillId="4" borderId="0" xfId="0" applyNumberFormat="1" applyFont="1" applyFill="1" applyBorder="1" applyAlignment="1"/>
    <xf numFmtId="198" fontId="33" fillId="4" borderId="0" xfId="0" applyNumberFormat="1" applyFont="1" applyFill="1" applyBorder="1" applyAlignment="1"/>
    <xf numFmtId="198" fontId="11" fillId="4" borderId="11" xfId="0" applyNumberFormat="1" applyFont="1" applyFill="1" applyBorder="1" applyAlignment="1"/>
    <xf numFmtId="198" fontId="33" fillId="4" borderId="11" xfId="0" applyNumberFormat="1" applyFont="1" applyFill="1" applyBorder="1" applyAlignment="1"/>
    <xf numFmtId="198" fontId="11" fillId="4" borderId="11" xfId="0" applyNumberFormat="1" applyFont="1" applyFill="1" applyBorder="1" applyAlignment="1">
      <alignment vertical="top"/>
    </xf>
    <xf numFmtId="198" fontId="11" fillId="4" borderId="0" xfId="0" applyNumberFormat="1" applyFont="1" applyFill="1" applyBorder="1" applyAlignment="1">
      <alignment horizontal="right"/>
    </xf>
    <xf numFmtId="198" fontId="33" fillId="4" borderId="0" xfId="0" applyNumberFormat="1" applyFont="1" applyFill="1" applyBorder="1" applyAlignment="1">
      <alignment horizontal="right"/>
    </xf>
    <xf numFmtId="198" fontId="11" fillId="4" borderId="0" xfId="0" applyNumberFormat="1" applyFont="1" applyFill="1" applyBorder="1" applyAlignment="1">
      <alignment horizontal="right" vertical="top"/>
    </xf>
    <xf numFmtId="199" fontId="11" fillId="4" borderId="5" xfId="3" applyNumberFormat="1" applyFont="1" applyFill="1" applyBorder="1" applyAlignment="1">
      <alignment horizontal="center"/>
    </xf>
    <xf numFmtId="199" fontId="24" fillId="4" borderId="5" xfId="3" applyNumberFormat="1" applyFont="1" applyFill="1" applyBorder="1" applyAlignment="1">
      <alignment horizontal="center"/>
    </xf>
    <xf numFmtId="199" fontId="11" fillId="4" borderId="5" xfId="3" applyNumberFormat="1" applyFont="1" applyFill="1" applyBorder="1" applyAlignment="1">
      <alignment horizontal="center" vertical="top"/>
    </xf>
    <xf numFmtId="199" fontId="11" fillId="4" borderId="10" xfId="3" applyNumberFormat="1" applyFont="1" applyFill="1" applyBorder="1" applyAlignment="1">
      <alignment horizontal="center"/>
    </xf>
    <xf numFmtId="199" fontId="24" fillId="4" borderId="10" xfId="3" applyNumberFormat="1" applyFont="1" applyFill="1" applyBorder="1" applyAlignment="1">
      <alignment horizontal="center"/>
    </xf>
    <xf numFmtId="199" fontId="11" fillId="4" borderId="10" xfId="3" applyNumberFormat="1" applyFont="1" applyFill="1" applyBorder="1" applyAlignment="1">
      <alignment horizontal="center" vertical="top"/>
    </xf>
    <xf numFmtId="199" fontId="7" fillId="4" borderId="0" xfId="3" applyNumberFormat="1" applyFont="1" applyFill="1" applyBorder="1" applyAlignment="1">
      <alignment horizontal="center"/>
    </xf>
    <xf numFmtId="199" fontId="34" fillId="4" borderId="0" xfId="3" applyNumberFormat="1" applyFont="1" applyFill="1" applyBorder="1" applyAlignment="1">
      <alignment horizontal="center"/>
    </xf>
    <xf numFmtId="199" fontId="7" fillId="4" borderId="0" xfId="3" applyNumberFormat="1" applyFont="1" applyFill="1" applyBorder="1" applyAlignment="1">
      <alignment horizontal="center" vertical="top"/>
    </xf>
    <xf numFmtId="197" fontId="11" fillId="4" borderId="0" xfId="0" applyNumberFormat="1" applyFont="1" applyFill="1" applyBorder="1" applyAlignment="1"/>
    <xf numFmtId="197" fontId="11" fillId="4" borderId="0" xfId="0" applyNumberFormat="1" applyFont="1" applyFill="1" applyBorder="1" applyAlignment="1">
      <alignment vertical="top"/>
    </xf>
    <xf numFmtId="196" fontId="28" fillId="4" borderId="0" xfId="0" applyNumberFormat="1" applyFont="1" applyFill="1" applyBorder="1" applyAlignment="1">
      <alignment horizontal="right" indent="2"/>
    </xf>
    <xf numFmtId="197" fontId="28" fillId="4" borderId="0" xfId="0" applyNumberFormat="1" applyFont="1" applyFill="1" applyBorder="1" applyAlignment="1">
      <alignment horizontal="right" indent="2"/>
    </xf>
    <xf numFmtId="196" fontId="28" fillId="4" borderId="0" xfId="0" applyNumberFormat="1" applyFont="1" applyFill="1" applyBorder="1" applyAlignment="1">
      <alignment horizontal="right" indent="3"/>
    </xf>
    <xf numFmtId="196" fontId="28" fillId="4" borderId="4" xfId="0" applyNumberFormat="1" applyFont="1" applyFill="1" applyBorder="1" applyAlignment="1">
      <alignment horizontal="center" vertical="center"/>
    </xf>
    <xf numFmtId="0" fontId="23" fillId="4" borderId="15" xfId="0" applyFont="1" applyFill="1" applyBorder="1" applyAlignment="1">
      <alignment horizontal="left" wrapText="1" indent="1"/>
    </xf>
    <xf numFmtId="0" fontId="23" fillId="4" borderId="15" xfId="0" applyFont="1" applyFill="1" applyBorder="1" applyAlignment="1">
      <alignment horizontal="left" vertical="center" indent="1"/>
    </xf>
    <xf numFmtId="0" fontId="23" fillId="4" borderId="15" xfId="0" applyFont="1" applyFill="1" applyBorder="1" applyAlignment="1">
      <alignment horizontal="left" vertical="top" indent="1"/>
    </xf>
    <xf numFmtId="0" fontId="60" fillId="4" borderId="15" xfId="0" applyFont="1" applyFill="1" applyBorder="1" applyAlignment="1">
      <alignment horizontal="left" vertical="center" indent="3"/>
    </xf>
    <xf numFmtId="198" fontId="19" fillId="4" borderId="0" xfId="0" applyNumberFormat="1" applyFont="1" applyFill="1" applyBorder="1" applyAlignment="1">
      <alignment horizontal="right" indent="2"/>
    </xf>
    <xf numFmtId="198" fontId="19" fillId="4" borderId="5" xfId="0" applyNumberFormat="1" applyFont="1" applyFill="1" applyBorder="1" applyAlignment="1">
      <alignment horizontal="right" indent="2"/>
    </xf>
    <xf numFmtId="198" fontId="19" fillId="4" borderId="0" xfId="0" applyNumberFormat="1" applyFont="1" applyFill="1" applyBorder="1" applyAlignment="1">
      <alignment horizontal="right" vertical="center" indent="2"/>
    </xf>
    <xf numFmtId="198" fontId="19" fillId="4" borderId="5" xfId="0" applyNumberFormat="1" applyFont="1" applyFill="1" applyBorder="1" applyAlignment="1">
      <alignment horizontal="right" vertical="center" indent="2"/>
    </xf>
    <xf numFmtId="199" fontId="11" fillId="4" borderId="0" xfId="3" applyNumberFormat="1" applyFont="1" applyFill="1" applyBorder="1" applyAlignment="1">
      <alignment horizontal="center" vertical="center"/>
    </xf>
    <xf numFmtId="199" fontId="11" fillId="4" borderId="5" xfId="3" applyNumberFormat="1" applyFont="1" applyFill="1" applyBorder="1" applyAlignment="1">
      <alignment horizontal="right" vertical="center" indent="5"/>
    </xf>
    <xf numFmtId="199" fontId="11" fillId="4" borderId="5" xfId="3" applyNumberFormat="1" applyFont="1" applyFill="1" applyBorder="1" applyAlignment="1">
      <alignment horizontal="center" vertical="center"/>
    </xf>
    <xf numFmtId="199" fontId="11" fillId="4" borderId="0" xfId="3" quotePrefix="1" applyNumberFormat="1" applyFont="1" applyFill="1" applyBorder="1" applyAlignment="1">
      <alignment horizontal="center" vertical="center"/>
    </xf>
    <xf numFmtId="198" fontId="11" fillId="4" borderId="65" xfId="1" applyNumberFormat="1" applyFont="1" applyFill="1" applyBorder="1" applyAlignment="1">
      <alignment horizontal="right" vertical="center" indent="6"/>
    </xf>
    <xf numFmtId="198" fontId="7" fillId="4" borderId="0" xfId="0" applyNumberFormat="1" applyFont="1" applyFill="1" applyBorder="1" applyAlignment="1">
      <alignment horizontal="center" vertical="center"/>
    </xf>
    <xf numFmtId="198" fontId="11" fillId="4" borderId="0" xfId="0" applyNumberFormat="1" applyFont="1" applyFill="1" applyBorder="1" applyAlignment="1">
      <alignment horizontal="center" vertical="center"/>
    </xf>
    <xf numFmtId="198" fontId="7" fillId="4" borderId="55" xfId="0" applyNumberFormat="1" applyFont="1" applyFill="1" applyBorder="1" applyAlignment="1">
      <alignment horizontal="center" vertical="center"/>
    </xf>
    <xf numFmtId="198" fontId="11" fillId="4" borderId="55" xfId="0" applyNumberFormat="1" applyFont="1" applyFill="1" applyBorder="1" applyAlignment="1">
      <alignment horizontal="center" vertical="center"/>
    </xf>
    <xf numFmtId="198" fontId="7" fillId="4" borderId="0" xfId="3" applyNumberFormat="1" applyFont="1" applyFill="1" applyBorder="1" applyAlignment="1">
      <alignment horizontal="center" vertical="center"/>
    </xf>
    <xf numFmtId="199" fontId="7" fillId="4" borderId="5" xfId="0" applyNumberFormat="1" applyFont="1" applyFill="1" applyBorder="1" applyAlignment="1">
      <alignment horizontal="right" vertical="center" indent="1"/>
    </xf>
    <xf numFmtId="199" fontId="7" fillId="4" borderId="54" xfId="0" applyNumberFormat="1" applyFont="1" applyFill="1" applyBorder="1" applyAlignment="1">
      <alignment horizontal="right" vertical="center" indent="1"/>
    </xf>
    <xf numFmtId="199" fontId="7" fillId="4" borderId="0" xfId="0" applyNumberFormat="1" applyFont="1" applyFill="1" applyBorder="1" applyAlignment="1">
      <alignment horizontal="right" vertical="center" indent="1"/>
    </xf>
    <xf numFmtId="198" fontId="7" fillId="4" borderId="7" xfId="0" applyNumberFormat="1" applyFont="1" applyFill="1" applyBorder="1" applyAlignment="1">
      <alignment horizontal="center" vertical="center"/>
    </xf>
    <xf numFmtId="196" fontId="36" fillId="5" borderId="15" xfId="0" applyNumberFormat="1" applyFont="1" applyFill="1" applyBorder="1" applyAlignment="1">
      <alignment horizontal="center" vertical="center"/>
    </xf>
    <xf numFmtId="198" fontId="36" fillId="5" borderId="65" xfId="0" applyNumberFormat="1" applyFont="1" applyFill="1" applyBorder="1" applyAlignment="1">
      <alignment horizontal="center" vertical="center"/>
    </xf>
    <xf numFmtId="198" fontId="36" fillId="5" borderId="0" xfId="0" applyNumberFormat="1" applyFont="1" applyFill="1" applyBorder="1" applyAlignment="1">
      <alignment horizontal="center" vertical="center"/>
    </xf>
    <xf numFmtId="198" fontId="36" fillId="5" borderId="22" xfId="0" applyNumberFormat="1" applyFont="1" applyFill="1" applyBorder="1" applyAlignment="1">
      <alignment horizontal="center" vertical="center"/>
    </xf>
    <xf numFmtId="198" fontId="36" fillId="5" borderId="5" xfId="0" applyNumberFormat="1" applyFont="1" applyFill="1" applyBorder="1" applyAlignment="1">
      <alignment horizontal="center" vertical="center"/>
    </xf>
    <xf numFmtId="198" fontId="11" fillId="5" borderId="0" xfId="0" applyNumberFormat="1" applyFont="1" applyFill="1" applyBorder="1" applyAlignment="1">
      <alignment horizontal="center" vertical="center"/>
    </xf>
    <xf numFmtId="199" fontId="36" fillId="5" borderId="65" xfId="0" applyNumberFormat="1" applyFont="1" applyFill="1" applyBorder="1" applyAlignment="1">
      <alignment horizontal="center" vertical="center"/>
    </xf>
    <xf numFmtId="199" fontId="36" fillId="5" borderId="0" xfId="0" applyNumberFormat="1" applyFont="1" applyFill="1" applyBorder="1" applyAlignment="1">
      <alignment horizontal="center" vertical="center"/>
    </xf>
    <xf numFmtId="199" fontId="36" fillId="5" borderId="22" xfId="0" applyNumberFormat="1" applyFont="1" applyFill="1" applyBorder="1" applyAlignment="1">
      <alignment horizontal="center" vertical="center"/>
    </xf>
    <xf numFmtId="199" fontId="36" fillId="5" borderId="5" xfId="0" applyNumberFormat="1" applyFont="1" applyFill="1" applyBorder="1" applyAlignment="1">
      <alignment horizontal="center" vertical="center"/>
    </xf>
    <xf numFmtId="196" fontId="54" fillId="5" borderId="15" xfId="0" applyNumberFormat="1" applyFont="1" applyFill="1" applyBorder="1" applyAlignment="1">
      <alignment horizontal="center" vertical="center"/>
    </xf>
    <xf numFmtId="196" fontId="23" fillId="5" borderId="15" xfId="0" applyNumberFormat="1" applyFont="1" applyFill="1" applyBorder="1" applyAlignment="1">
      <alignment horizontal="center" vertical="center"/>
    </xf>
    <xf numFmtId="196" fontId="23" fillId="5" borderId="16" xfId="0" applyNumberFormat="1" applyFont="1" applyFill="1" applyBorder="1" applyAlignment="1">
      <alignment horizontal="center" vertical="center"/>
    </xf>
    <xf numFmtId="198" fontId="54" fillId="5" borderId="0" xfId="0" applyNumberFormat="1" applyFont="1" applyFill="1" applyBorder="1" applyAlignment="1">
      <alignment horizontal="center" vertical="center"/>
    </xf>
    <xf numFmtId="198" fontId="54" fillId="5" borderId="95" xfId="0" applyNumberFormat="1" applyFont="1" applyFill="1" applyBorder="1" applyAlignment="1">
      <alignment horizontal="center" vertical="center"/>
    </xf>
    <xf numFmtId="198" fontId="54" fillId="5" borderId="96" xfId="0" applyNumberFormat="1" applyFont="1" applyFill="1" applyBorder="1" applyAlignment="1">
      <alignment horizontal="center" vertical="center"/>
    </xf>
    <xf numFmtId="198" fontId="54" fillId="5" borderId="54" xfId="0" applyNumberFormat="1" applyFont="1" applyFill="1" applyBorder="1" applyAlignment="1">
      <alignment horizontal="center" vertical="center"/>
    </xf>
    <xf numFmtId="198" fontId="54" fillId="5" borderId="97" xfId="0" applyNumberFormat="1" applyFont="1" applyFill="1" applyBorder="1" applyAlignment="1">
      <alignment horizontal="center" vertical="center"/>
    </xf>
    <xf numFmtId="198" fontId="23" fillId="5" borderId="0" xfId="0" applyNumberFormat="1" applyFont="1" applyFill="1" applyBorder="1" applyAlignment="1">
      <alignment horizontal="center" vertical="center"/>
    </xf>
    <xf numFmtId="198" fontId="23" fillId="5" borderId="54" xfId="0" applyNumberFormat="1" applyFont="1" applyFill="1" applyBorder="1" applyAlignment="1">
      <alignment horizontal="center" vertical="center"/>
    </xf>
    <xf numFmtId="198" fontId="23" fillId="5" borderId="97" xfId="0" applyNumberFormat="1" applyFont="1" applyFill="1" applyBorder="1" applyAlignment="1">
      <alignment horizontal="center" vertical="center"/>
    </xf>
    <xf numFmtId="198" fontId="23" fillId="5" borderId="100" xfId="0" applyNumberFormat="1" applyFont="1" applyFill="1" applyBorder="1" applyAlignment="1">
      <alignment horizontal="center" vertical="center"/>
    </xf>
    <xf numFmtId="198" fontId="23" fillId="5" borderId="99" xfId="0" applyNumberFormat="1" applyFont="1" applyFill="1" applyBorder="1" applyAlignment="1">
      <alignment horizontal="center" vertical="center"/>
    </xf>
    <xf numFmtId="199" fontId="54" fillId="5" borderId="0" xfId="0" applyNumberFormat="1" applyFont="1" applyFill="1" applyBorder="1" applyAlignment="1">
      <alignment horizontal="center" vertical="center"/>
    </xf>
    <xf numFmtId="199" fontId="54" fillId="5" borderId="95" xfId="0" applyNumberFormat="1" applyFont="1" applyFill="1" applyBorder="1" applyAlignment="1">
      <alignment horizontal="center" vertical="center"/>
    </xf>
    <xf numFmtId="199" fontId="54" fillId="5" borderId="96" xfId="0" applyNumberFormat="1" applyFont="1" applyFill="1" applyBorder="1" applyAlignment="1">
      <alignment horizontal="center" vertical="center"/>
    </xf>
    <xf numFmtId="199" fontId="54" fillId="5" borderId="54" xfId="0" applyNumberFormat="1" applyFont="1" applyFill="1" applyBorder="1" applyAlignment="1">
      <alignment horizontal="center" vertical="center"/>
    </xf>
    <xf numFmtId="199" fontId="54" fillId="5" borderId="97" xfId="0" applyNumberFormat="1" applyFont="1" applyFill="1" applyBorder="1" applyAlignment="1">
      <alignment horizontal="center" vertical="center"/>
    </xf>
    <xf numFmtId="199" fontId="23" fillId="5" borderId="0" xfId="0" applyNumberFormat="1" applyFont="1" applyFill="1" applyBorder="1" applyAlignment="1">
      <alignment horizontal="center" vertical="center"/>
    </xf>
    <xf numFmtId="199" fontId="23" fillId="5" borderId="54" xfId="0" applyNumberFormat="1" applyFont="1" applyFill="1" applyBorder="1" applyAlignment="1">
      <alignment horizontal="center" vertical="center"/>
    </xf>
    <xf numFmtId="199" fontId="23" fillId="5" borderId="97" xfId="0" applyNumberFormat="1" applyFont="1" applyFill="1" applyBorder="1" applyAlignment="1">
      <alignment horizontal="center" vertical="center"/>
    </xf>
    <xf numFmtId="199" fontId="23" fillId="5" borderId="7" xfId="0" applyNumberFormat="1" applyFont="1" applyFill="1" applyBorder="1" applyAlignment="1">
      <alignment horizontal="center" vertical="center"/>
    </xf>
    <xf numFmtId="199" fontId="23" fillId="5" borderId="53" xfId="0" applyNumberFormat="1" applyFont="1" applyFill="1" applyBorder="1" applyAlignment="1">
      <alignment horizontal="center" vertical="center"/>
    </xf>
    <xf numFmtId="199" fontId="23" fillId="5" borderId="98" xfId="0" applyNumberFormat="1" applyFont="1" applyFill="1" applyBorder="1" applyAlignment="1">
      <alignment horizontal="center" vertical="center"/>
    </xf>
    <xf numFmtId="199" fontId="54" fillId="5" borderId="102" xfId="3" applyNumberFormat="1" applyFont="1" applyFill="1" applyBorder="1" applyAlignment="1">
      <alignment horizontal="center" vertical="center"/>
    </xf>
    <xf numFmtId="199" fontId="54" fillId="5" borderId="103" xfId="3" applyNumberFormat="1" applyFont="1" applyFill="1" applyBorder="1" applyAlignment="1">
      <alignment horizontal="center" vertical="center"/>
    </xf>
    <xf numFmtId="199" fontId="23" fillId="5" borderId="103" xfId="0" applyNumberFormat="1" applyFont="1" applyFill="1" applyBorder="1" applyAlignment="1">
      <alignment horizontal="center" vertical="center"/>
    </xf>
    <xf numFmtId="199" fontId="23" fillId="5" borderId="77" xfId="0" applyNumberFormat="1" applyFont="1" applyFill="1" applyBorder="1" applyAlignment="1">
      <alignment horizontal="center" vertical="center"/>
    </xf>
    <xf numFmtId="198" fontId="54" fillId="5" borderId="102" xfId="0" applyNumberFormat="1" applyFont="1" applyFill="1" applyBorder="1" applyAlignment="1">
      <alignment horizontal="center" vertical="center"/>
    </xf>
    <xf numFmtId="198" fontId="54" fillId="5" borderId="103" xfId="0" applyNumberFormat="1" applyFont="1" applyFill="1" applyBorder="1" applyAlignment="1">
      <alignment horizontal="center" vertical="center"/>
    </xf>
    <xf numFmtId="198" fontId="23" fillId="5" borderId="103" xfId="0" applyNumberFormat="1" applyFont="1" applyFill="1" applyBorder="1" applyAlignment="1">
      <alignment horizontal="center" vertical="center"/>
    </xf>
    <xf numFmtId="198" fontId="23" fillId="5" borderId="78" xfId="0" applyNumberFormat="1" applyFont="1" applyFill="1" applyBorder="1" applyAlignment="1">
      <alignment horizontal="center" vertical="center"/>
    </xf>
    <xf numFmtId="0" fontId="42" fillId="4" borderId="15" xfId="0" applyFont="1" applyFill="1" applyBorder="1" applyAlignment="1">
      <alignment horizontal="left" indent="1"/>
    </xf>
    <xf numFmtId="0" fontId="42" fillId="4" borderId="15" xfId="0" applyFont="1" applyFill="1" applyBorder="1" applyAlignment="1">
      <alignment horizontal="left" vertical="center" indent="1"/>
    </xf>
    <xf numFmtId="0" fontId="55" fillId="4" borderId="15" xfId="0" applyFont="1" applyFill="1" applyBorder="1" applyAlignment="1">
      <alignment horizontal="left" indent="3"/>
    </xf>
    <xf numFmtId="198" fontId="42" fillId="5" borderId="0" xfId="0" applyNumberFormat="1" applyFont="1" applyFill="1" applyBorder="1" applyAlignment="1">
      <alignment horizontal="right"/>
    </xf>
    <xf numFmtId="198" fontId="55" fillId="5" borderId="0" xfId="0" applyNumberFormat="1" applyFont="1" applyFill="1" applyBorder="1" applyAlignment="1">
      <alignment horizontal="right"/>
    </xf>
    <xf numFmtId="198" fontId="42" fillId="5" borderId="0" xfId="0" applyNumberFormat="1" applyFont="1" applyFill="1" applyBorder="1" applyAlignment="1">
      <alignment horizontal="right" vertical="center"/>
    </xf>
    <xf numFmtId="198" fontId="42" fillId="5" borderId="55" xfId="0" applyNumberFormat="1" applyFont="1" applyFill="1" applyBorder="1" applyAlignment="1">
      <alignment horizontal="right"/>
    </xf>
    <xf numFmtId="198" fontId="55" fillId="5" borderId="55" xfId="0" applyNumberFormat="1" applyFont="1" applyFill="1" applyBorder="1" applyAlignment="1">
      <alignment horizontal="right"/>
    </xf>
    <xf numFmtId="198" fontId="42" fillId="5" borderId="55" xfId="0" applyNumberFormat="1" applyFont="1" applyFill="1" applyBorder="1" applyAlignment="1">
      <alignment horizontal="right" vertical="center"/>
    </xf>
    <xf numFmtId="197" fontId="42" fillId="4" borderId="0" xfId="0" applyNumberFormat="1" applyFont="1" applyFill="1" applyBorder="1" applyAlignment="1">
      <alignment horizontal="right"/>
    </xf>
    <xf numFmtId="197" fontId="42" fillId="4" borderId="0" xfId="0" applyNumberFormat="1" applyFont="1" applyFill="1" applyBorder="1" applyAlignment="1">
      <alignment horizontal="right" vertical="center"/>
    </xf>
    <xf numFmtId="199" fontId="42" fillId="4" borderId="5" xfId="3" applyNumberFormat="1" applyFont="1" applyFill="1" applyBorder="1" applyAlignment="1">
      <alignment horizontal="right" indent="1"/>
    </xf>
    <xf numFmtId="199" fontId="55" fillId="4" borderId="5" xfId="3" applyNumberFormat="1" applyFont="1" applyFill="1" applyBorder="1" applyAlignment="1">
      <alignment horizontal="right" indent="1"/>
    </xf>
    <xf numFmtId="199" fontId="42" fillId="4" borderId="5" xfId="3" applyNumberFormat="1" applyFont="1" applyFill="1" applyBorder="1" applyAlignment="1">
      <alignment horizontal="right" vertical="center" indent="1"/>
    </xf>
    <xf numFmtId="199" fontId="42" fillId="5" borderId="54" xfId="3" applyNumberFormat="1" applyFont="1" applyFill="1" applyBorder="1" applyAlignment="1">
      <alignment horizontal="right" indent="1"/>
    </xf>
    <xf numFmtId="199" fontId="55" fillId="5" borderId="54" xfId="3" applyNumberFormat="1" applyFont="1" applyFill="1" applyBorder="1" applyAlignment="1">
      <alignment horizontal="right" indent="1"/>
    </xf>
    <xf numFmtId="199" fontId="42" fillId="5" borderId="54" xfId="3" applyNumberFormat="1" applyFont="1" applyFill="1" applyBorder="1" applyAlignment="1">
      <alignment horizontal="right" vertical="center" indent="1"/>
    </xf>
    <xf numFmtId="199" fontId="42" fillId="5" borderId="0" xfId="3" applyNumberFormat="1" applyFont="1" applyFill="1" applyBorder="1" applyAlignment="1">
      <alignment horizontal="right" indent="1"/>
    </xf>
    <xf numFmtId="199" fontId="55" fillId="5" borderId="0" xfId="3" applyNumberFormat="1" applyFont="1" applyFill="1" applyBorder="1" applyAlignment="1">
      <alignment horizontal="right" indent="1"/>
    </xf>
    <xf numFmtId="199" fontId="42" fillId="5" borderId="0" xfId="3" applyNumberFormat="1" applyFont="1" applyFill="1" applyBorder="1" applyAlignment="1">
      <alignment horizontal="right" vertical="center" indent="1"/>
    </xf>
    <xf numFmtId="196" fontId="8" fillId="4" borderId="15" xfId="0" applyNumberFormat="1" applyFont="1" applyFill="1" applyBorder="1" applyAlignment="1">
      <alignment horizontal="center" vertical="center" wrapText="1"/>
    </xf>
    <xf numFmtId="196" fontId="8" fillId="4" borderId="15" xfId="0" applyNumberFormat="1" applyFont="1" applyFill="1" applyBorder="1" applyAlignment="1">
      <alignment horizontal="center" vertical="center"/>
    </xf>
    <xf numFmtId="197" fontId="11" fillId="4" borderId="0" xfId="0" applyNumberFormat="1" applyFont="1" applyFill="1" applyBorder="1" applyAlignment="1">
      <alignment vertical="center"/>
    </xf>
    <xf numFmtId="197" fontId="11" fillId="4" borderId="0" xfId="1" applyNumberFormat="1" applyFont="1" applyFill="1" applyBorder="1" applyAlignment="1">
      <alignment horizontal="right" vertical="center"/>
    </xf>
    <xf numFmtId="197" fontId="11" fillId="4" borderId="55" xfId="0" applyNumberFormat="1" applyFont="1" applyFill="1" applyBorder="1" applyAlignment="1">
      <alignment vertical="center"/>
    </xf>
    <xf numFmtId="197" fontId="11" fillId="4" borderId="55" xfId="3" quotePrefix="1" applyNumberFormat="1" applyFont="1" applyFill="1" applyBorder="1" applyAlignment="1">
      <alignment horizontal="right" vertical="center"/>
    </xf>
    <xf numFmtId="197" fontId="11" fillId="4" borderId="5" xfId="0" applyNumberFormat="1" applyFont="1" applyFill="1" applyBorder="1" applyAlignment="1">
      <alignment horizontal="right" vertical="center" indent="3"/>
    </xf>
    <xf numFmtId="197" fontId="11" fillId="4" borderId="5" xfId="1" applyNumberFormat="1" applyFont="1" applyFill="1" applyBorder="1" applyAlignment="1">
      <alignment horizontal="right" vertical="center" indent="3"/>
    </xf>
    <xf numFmtId="167" fontId="11" fillId="4" borderId="54" xfId="3" quotePrefix="1" applyNumberFormat="1" applyFont="1" applyFill="1" applyBorder="1" applyAlignment="1">
      <alignment horizontal="right" vertical="center" indent="3"/>
    </xf>
    <xf numFmtId="199" fontId="11" fillId="4" borderId="54" xfId="3" applyNumberFormat="1" applyFont="1" applyFill="1" applyBorder="1" applyAlignment="1">
      <alignment horizontal="right" vertical="center" indent="3"/>
    </xf>
    <xf numFmtId="167" fontId="11" fillId="4" borderId="54" xfId="3" quotePrefix="1" applyNumberFormat="1" applyFont="1" applyFill="1" applyBorder="1" applyAlignment="1">
      <alignment horizontal="right" vertical="center" indent="1"/>
    </xf>
    <xf numFmtId="199" fontId="11" fillId="4" borderId="54" xfId="3" applyNumberFormat="1" applyFont="1" applyFill="1" applyBorder="1" applyAlignment="1">
      <alignment horizontal="right" vertical="center" indent="1"/>
    </xf>
    <xf numFmtId="199" fontId="11" fillId="4" borderId="54" xfId="3" quotePrefix="1" applyNumberFormat="1" applyFont="1" applyFill="1" applyBorder="1" applyAlignment="1">
      <alignment horizontal="right" vertical="center" indent="1"/>
    </xf>
    <xf numFmtId="199" fontId="11" fillId="4" borderId="0" xfId="3" applyNumberFormat="1" applyFont="1" applyFill="1" applyBorder="1" applyAlignment="1">
      <alignment horizontal="right" vertical="center" indent="1"/>
    </xf>
    <xf numFmtId="167" fontId="11" fillId="4" borderId="55" xfId="3" quotePrefix="1" applyNumberFormat="1" applyFont="1" applyFill="1" applyBorder="1" applyAlignment="1">
      <alignment horizontal="right" vertical="center" indent="2"/>
    </xf>
    <xf numFmtId="197" fontId="11" fillId="4" borderId="55" xfId="0" applyNumberFormat="1" applyFont="1" applyFill="1" applyBorder="1" applyAlignment="1">
      <alignment horizontal="right" vertical="center" indent="2"/>
    </xf>
    <xf numFmtId="197" fontId="11" fillId="4" borderId="55" xfId="1" applyNumberFormat="1" applyFont="1" applyFill="1" applyBorder="1" applyAlignment="1">
      <alignment horizontal="right" vertical="center" indent="2"/>
    </xf>
    <xf numFmtId="0" fontId="19" fillId="4" borderId="16" xfId="0" applyFont="1" applyFill="1" applyBorder="1" applyAlignment="1">
      <alignment horizontal="left" vertical="center" indent="1"/>
    </xf>
    <xf numFmtId="197" fontId="11" fillId="4" borderId="0" xfId="1" applyNumberFormat="1" applyFont="1" applyFill="1" applyBorder="1" applyAlignment="1">
      <alignment horizontal="right"/>
    </xf>
    <xf numFmtId="197" fontId="11" fillId="4" borderId="55" xfId="1" applyNumberFormat="1" applyFont="1" applyFill="1" applyBorder="1" applyAlignment="1">
      <alignment horizontal="right"/>
    </xf>
    <xf numFmtId="199" fontId="11" fillId="4" borderId="0" xfId="0" applyNumberFormat="1" applyFont="1" applyFill="1" applyBorder="1" applyAlignment="1">
      <alignment horizontal="right" indent="5"/>
    </xf>
    <xf numFmtId="199" fontId="11" fillId="4" borderId="54" xfId="0" applyNumberFormat="1" applyFont="1" applyFill="1" applyBorder="1" applyAlignment="1">
      <alignment horizontal="right" indent="5"/>
    </xf>
    <xf numFmtId="199" fontId="11" fillId="4" borderId="5" xfId="0" applyNumberFormat="1" applyFont="1" applyFill="1" applyBorder="1" applyAlignment="1">
      <alignment horizontal="right" indent="5"/>
    </xf>
    <xf numFmtId="198" fontId="11" fillId="4" borderId="0" xfId="0" applyNumberFormat="1" applyFont="1" applyFill="1" applyBorder="1" applyAlignment="1">
      <alignment vertical="center"/>
    </xf>
    <xf numFmtId="198" fontId="24" fillId="4" borderId="0" xfId="0" applyNumberFormat="1" applyFont="1" applyFill="1" applyBorder="1" applyAlignment="1">
      <alignment vertical="center"/>
    </xf>
    <xf numFmtId="199" fontId="11" fillId="4" borderId="0" xfId="0" quotePrefix="1" applyNumberFormat="1" applyFont="1" applyFill="1" applyBorder="1" applyAlignment="1">
      <alignment horizontal="right" vertical="center" indent="2"/>
    </xf>
    <xf numFmtId="199" fontId="11" fillId="4" borderId="5" xfId="0" applyNumberFormat="1" applyFont="1" applyFill="1" applyBorder="1" applyAlignment="1">
      <alignment horizontal="right" vertical="center" indent="2"/>
    </xf>
    <xf numFmtId="199" fontId="7" fillId="4" borderId="0" xfId="0" applyNumberFormat="1" applyFont="1" applyFill="1" applyBorder="1" applyAlignment="1">
      <alignment horizontal="right" vertical="center" indent="2"/>
    </xf>
    <xf numFmtId="199" fontId="57" fillId="4" borderId="0" xfId="0" applyNumberFormat="1" applyFont="1" applyFill="1" applyBorder="1" applyAlignment="1">
      <alignment horizontal="right" vertical="center" indent="2"/>
    </xf>
    <xf numFmtId="199" fontId="24" fillId="4" borderId="5" xfId="0" applyNumberFormat="1" applyFont="1" applyFill="1" applyBorder="1" applyAlignment="1">
      <alignment horizontal="right" vertical="center" indent="2"/>
    </xf>
    <xf numFmtId="199" fontId="11" fillId="4" borderId="54" xfId="0" applyNumberFormat="1" applyFont="1" applyFill="1" applyBorder="1" applyAlignment="1">
      <alignment horizontal="right" vertical="center" indent="2"/>
    </xf>
    <xf numFmtId="199" fontId="11" fillId="4" borderId="0" xfId="3" quotePrefix="1" applyNumberFormat="1" applyFont="1" applyFill="1" applyBorder="1" applyAlignment="1">
      <alignment horizontal="right" vertical="center" indent="2"/>
    </xf>
    <xf numFmtId="199" fontId="24" fillId="4" borderId="54" xfId="0" applyNumberFormat="1" applyFont="1" applyFill="1" applyBorder="1" applyAlignment="1">
      <alignment horizontal="right" vertical="center" indent="2"/>
    </xf>
    <xf numFmtId="167" fontId="11" fillId="4" borderId="7" xfId="3" quotePrefix="1" applyNumberFormat="1" applyFont="1" applyFill="1" applyBorder="1" applyAlignment="1">
      <alignment horizontal="right" vertical="center" indent="2"/>
    </xf>
    <xf numFmtId="169" fontId="11" fillId="4" borderId="53" xfId="0" applyNumberFormat="1" applyFont="1" applyFill="1" applyBorder="1" applyAlignment="1">
      <alignment horizontal="right" vertical="center" indent="2"/>
    </xf>
    <xf numFmtId="199" fontId="11" fillId="4" borderId="0" xfId="0" applyNumberFormat="1" applyFont="1" applyFill="1" applyBorder="1" applyAlignment="1">
      <alignment horizontal="right" vertical="center" indent="3"/>
    </xf>
    <xf numFmtId="199" fontId="11" fillId="4" borderId="0" xfId="0" quotePrefix="1" applyNumberFormat="1" applyFont="1" applyFill="1" applyBorder="1" applyAlignment="1">
      <alignment horizontal="right" vertical="center" indent="4"/>
    </xf>
    <xf numFmtId="199" fontId="11" fillId="4" borderId="0" xfId="0" applyNumberFormat="1" applyFont="1" applyFill="1" applyBorder="1" applyAlignment="1">
      <alignment horizontal="right" vertical="center" indent="4"/>
    </xf>
    <xf numFmtId="199" fontId="7" fillId="4" borderId="0" xfId="0" applyNumberFormat="1" applyFont="1" applyFill="1" applyBorder="1" applyAlignment="1">
      <alignment horizontal="right" vertical="center" indent="4"/>
    </xf>
    <xf numFmtId="199" fontId="57" fillId="4" borderId="0" xfId="0" applyNumberFormat="1" applyFont="1" applyFill="1" applyBorder="1" applyAlignment="1">
      <alignment horizontal="right" vertical="center" indent="4"/>
    </xf>
    <xf numFmtId="199" fontId="8" fillId="4" borderId="0" xfId="0" applyNumberFormat="1" applyFont="1" applyFill="1" applyBorder="1" applyAlignment="1">
      <alignment horizontal="right" vertical="center" indent="3"/>
    </xf>
    <xf numFmtId="3" fontId="0" fillId="0" borderId="0" xfId="0" applyNumberFormat="1" applyAlignment="1">
      <alignment vertical="center"/>
    </xf>
    <xf numFmtId="197" fontId="7" fillId="4" borderId="0" xfId="0" applyNumberFormat="1" applyFont="1" applyFill="1" applyBorder="1" applyAlignment="1">
      <alignment horizontal="right" vertical="center" indent="2"/>
    </xf>
    <xf numFmtId="184" fontId="7" fillId="4" borderId="0" xfId="0" applyNumberFormat="1" applyFont="1" applyFill="1" applyBorder="1" applyAlignment="1">
      <alignment horizontal="right" vertical="center" indent="2"/>
    </xf>
    <xf numFmtId="198" fontId="7" fillId="4" borderId="0" xfId="0" applyNumberFormat="1" applyFont="1" applyFill="1" applyBorder="1" applyAlignment="1">
      <alignment horizontal="right" vertical="center" indent="2"/>
    </xf>
    <xf numFmtId="196" fontId="7" fillId="4" borderId="15" xfId="0" applyNumberFormat="1" applyFont="1" applyFill="1" applyBorder="1" applyAlignment="1">
      <alignment horizontal="center"/>
    </xf>
    <xf numFmtId="196" fontId="7" fillId="4" borderId="15" xfId="0" quotePrefix="1" applyNumberFormat="1" applyFont="1" applyFill="1" applyBorder="1" applyAlignment="1">
      <alignment horizontal="center"/>
    </xf>
    <xf numFmtId="197" fontId="19" fillId="4" borderId="0" xfId="0" applyNumberFormat="1" applyFont="1" applyFill="1" applyBorder="1" applyAlignment="1">
      <alignment horizontal="right" vertical="center" indent="2"/>
    </xf>
    <xf numFmtId="190" fontId="19" fillId="4" borderId="0" xfId="0" applyNumberFormat="1" applyFont="1" applyFill="1" applyBorder="1" applyAlignment="1">
      <alignment horizontal="right" vertical="center" indent="2"/>
    </xf>
    <xf numFmtId="197" fontId="19" fillId="4" borderId="0" xfId="0" applyNumberFormat="1" applyFont="1" applyFill="1" applyBorder="1" applyAlignment="1">
      <alignment horizontal="right" vertical="center" indent="3"/>
    </xf>
    <xf numFmtId="190" fontId="19" fillId="4" borderId="0" xfId="0" applyNumberFormat="1" applyFont="1" applyFill="1" applyBorder="1" applyAlignment="1">
      <alignment horizontal="right" vertical="center" indent="3"/>
    </xf>
    <xf numFmtId="196" fontId="8" fillId="4" borderId="15" xfId="0" applyNumberFormat="1" applyFont="1" applyFill="1" applyBorder="1" applyAlignment="1">
      <alignment horizontal="center"/>
    </xf>
    <xf numFmtId="196" fontId="9" fillId="4" borderId="15" xfId="0" applyNumberFormat="1" applyFont="1" applyFill="1" applyBorder="1" applyAlignment="1">
      <alignment horizontal="center"/>
    </xf>
    <xf numFmtId="198" fontId="8" fillId="4" borderId="0" xfId="0" applyNumberFormat="1" applyFont="1" applyFill="1" applyBorder="1" applyAlignment="1">
      <alignment horizontal="right" vertical="center" indent="2"/>
    </xf>
    <xf numFmtId="198" fontId="8" fillId="4" borderId="0" xfId="0" applyNumberFormat="1" applyFont="1" applyFill="1" applyBorder="1" applyAlignment="1">
      <alignment horizontal="right" vertical="center" indent="1"/>
    </xf>
    <xf numFmtId="198" fontId="8" fillId="4" borderId="0" xfId="1" applyNumberFormat="1" applyFont="1" applyFill="1" applyBorder="1" applyAlignment="1">
      <alignment horizontal="right" vertical="center" indent="1"/>
    </xf>
    <xf numFmtId="199" fontId="8" fillId="4" borderId="5" xfId="0" applyNumberFormat="1" applyFont="1" applyFill="1" applyBorder="1" applyAlignment="1">
      <alignment horizontal="left" vertical="center" indent="1"/>
    </xf>
    <xf numFmtId="199" fontId="8" fillId="4" borderId="0" xfId="0" applyNumberFormat="1" applyFont="1" applyFill="1" applyBorder="1" applyAlignment="1">
      <alignment horizontal="left" vertical="center" indent="1"/>
    </xf>
    <xf numFmtId="198" fontId="8" fillId="4" borderId="0" xfId="0" applyNumberFormat="1" applyFont="1" applyFill="1" applyBorder="1" applyAlignment="1">
      <alignment horizontal="right" vertical="center" indent="3"/>
    </xf>
    <xf numFmtId="198" fontId="31" fillId="5" borderId="11" xfId="1" applyNumberFormat="1" applyFont="1" applyFill="1" applyBorder="1" applyAlignment="1">
      <alignment horizontal="right" vertical="center"/>
    </xf>
    <xf numFmtId="198" fontId="31" fillId="5" borderId="55" xfId="1" applyNumberFormat="1" applyFont="1" applyFill="1" applyBorder="1" applyAlignment="1">
      <alignment horizontal="right" vertical="center"/>
    </xf>
    <xf numFmtId="198" fontId="31" fillId="4" borderId="55" xfId="1" applyNumberFormat="1" applyFont="1" applyFill="1" applyBorder="1" applyAlignment="1">
      <alignment horizontal="right" vertical="center"/>
    </xf>
    <xf numFmtId="198" fontId="42" fillId="4" borderId="55" xfId="0" applyNumberFormat="1" applyFont="1" applyFill="1" applyBorder="1" applyAlignment="1">
      <alignment vertical="center"/>
    </xf>
    <xf numFmtId="198" fontId="42" fillId="4" borderId="0" xfId="0" applyNumberFormat="1" applyFont="1" applyFill="1" applyBorder="1" applyAlignment="1">
      <alignment vertical="center"/>
    </xf>
    <xf numFmtId="197" fontId="31" fillId="4" borderId="55" xfId="1" applyNumberFormat="1" applyFont="1" applyFill="1" applyBorder="1" applyAlignment="1">
      <alignment horizontal="right" vertical="center"/>
    </xf>
    <xf numFmtId="197" fontId="42" fillId="4" borderId="55" xfId="0" applyNumberFormat="1" applyFont="1" applyFill="1" applyBorder="1" applyAlignment="1">
      <alignment vertical="center"/>
    </xf>
    <xf numFmtId="197" fontId="42" fillId="4" borderId="0" xfId="0" applyNumberFormat="1" applyFont="1" applyFill="1" applyBorder="1" applyAlignment="1">
      <alignment vertical="center"/>
    </xf>
    <xf numFmtId="197" fontId="31" fillId="4" borderId="0" xfId="1" applyNumberFormat="1" applyFont="1" applyFill="1" applyBorder="1" applyAlignment="1">
      <alignment horizontal="right" vertical="center"/>
    </xf>
    <xf numFmtId="169" fontId="31" fillId="4" borderId="5" xfId="0" quotePrefix="1" applyNumberFormat="1" applyFont="1" applyFill="1" applyBorder="1" applyAlignment="1">
      <alignment horizontal="right" vertical="center" indent="1"/>
    </xf>
    <xf numFmtId="199" fontId="31" fillId="4" borderId="5" xfId="3" applyNumberFormat="1" applyFont="1" applyFill="1" applyBorder="1" applyAlignment="1">
      <alignment horizontal="right" vertical="center" indent="1"/>
    </xf>
    <xf numFmtId="167" fontId="31" fillId="4" borderId="5" xfId="3" applyNumberFormat="1" applyFont="1" applyFill="1" applyBorder="1" applyAlignment="1">
      <alignment horizontal="right" vertical="center" indent="1"/>
    </xf>
    <xf numFmtId="199" fontId="23" fillId="4" borderId="5" xfId="3" applyNumberFormat="1" applyFont="1" applyFill="1" applyBorder="1" applyAlignment="1">
      <alignment horizontal="right" vertical="center" indent="1"/>
    </xf>
    <xf numFmtId="199" fontId="23" fillId="4" borderId="54" xfId="3" applyNumberFormat="1" applyFont="1" applyFill="1" applyBorder="1" applyAlignment="1">
      <alignment horizontal="right" vertical="center" indent="1"/>
    </xf>
    <xf numFmtId="169" fontId="31" fillId="4" borderId="54" xfId="0" quotePrefix="1" applyNumberFormat="1" applyFont="1" applyFill="1" applyBorder="1" applyAlignment="1">
      <alignment horizontal="right" vertical="center" indent="1"/>
    </xf>
    <xf numFmtId="199" fontId="31" fillId="5" borderId="54" xfId="0" applyNumberFormat="1" applyFont="1" applyFill="1" applyBorder="1" applyAlignment="1">
      <alignment horizontal="right" vertical="center" indent="1"/>
    </xf>
    <xf numFmtId="199" fontId="23" fillId="5" borderId="54" xfId="3" applyNumberFormat="1" applyFont="1" applyFill="1" applyBorder="1" applyAlignment="1">
      <alignment horizontal="right" vertical="center" indent="1"/>
    </xf>
    <xf numFmtId="202" fontId="19" fillId="4" borderId="0" xfId="0" applyNumberFormat="1" applyFont="1" applyFill="1" applyBorder="1" applyAlignment="1">
      <alignment horizontal="center"/>
    </xf>
    <xf numFmtId="202" fontId="19" fillId="4" borderId="5" xfId="0" applyNumberFormat="1" applyFont="1" applyFill="1" applyBorder="1" applyAlignment="1">
      <alignment horizontal="center"/>
    </xf>
    <xf numFmtId="203" fontId="19" fillId="4" borderId="0" xfId="0" applyNumberFormat="1" applyFont="1" applyFill="1" applyBorder="1" applyAlignment="1">
      <alignment horizontal="center"/>
    </xf>
    <xf numFmtId="203" fontId="19" fillId="4" borderId="5" xfId="0" applyNumberFormat="1" applyFont="1" applyFill="1" applyBorder="1" applyAlignment="1">
      <alignment horizontal="center"/>
    </xf>
    <xf numFmtId="0" fontId="12" fillId="4" borderId="15" xfId="0" applyFont="1" applyFill="1" applyBorder="1" applyAlignment="1">
      <alignment horizontal="left" vertical="center" indent="1"/>
    </xf>
    <xf numFmtId="0" fontId="58" fillId="4" borderId="15" xfId="0" applyFont="1" applyFill="1" applyBorder="1" applyAlignment="1">
      <alignment horizontal="left" vertical="center" indent="3"/>
    </xf>
    <xf numFmtId="197" fontId="12" fillId="4" borderId="55" xfId="1" applyNumberFormat="1" applyFont="1" applyFill="1" applyBorder="1" applyAlignment="1">
      <alignment horizontal="right" vertical="center"/>
    </xf>
    <xf numFmtId="197" fontId="12" fillId="4" borderId="0" xfId="1" applyNumberFormat="1" applyFont="1" applyFill="1" applyBorder="1" applyAlignment="1">
      <alignment horizontal="right" vertical="center"/>
    </xf>
    <xf numFmtId="198" fontId="12" fillId="4" borderId="55" xfId="1" applyNumberFormat="1" applyFont="1" applyFill="1" applyBorder="1" applyAlignment="1">
      <alignment horizontal="right" vertical="center"/>
    </xf>
    <xf numFmtId="198" fontId="33" fillId="4" borderId="55" xfId="1" applyNumberFormat="1" applyFont="1" applyFill="1" applyBorder="1" applyAlignment="1">
      <alignment horizontal="right" vertical="center"/>
    </xf>
    <xf numFmtId="198" fontId="12" fillId="4" borderId="0" xfId="1" applyNumberFormat="1" applyFont="1" applyFill="1" applyBorder="1" applyAlignment="1">
      <alignment horizontal="right" vertical="center"/>
    </xf>
    <xf numFmtId="198" fontId="33" fillId="4" borderId="0" xfId="1" applyNumberFormat="1" applyFont="1" applyFill="1" applyBorder="1" applyAlignment="1">
      <alignment horizontal="right" vertical="center"/>
    </xf>
    <xf numFmtId="199" fontId="12" fillId="4" borderId="5" xfId="0" applyNumberFormat="1" applyFont="1" applyFill="1" applyBorder="1" applyAlignment="1">
      <alignment horizontal="right" vertical="center" indent="1"/>
    </xf>
    <xf numFmtId="199" fontId="33" fillId="4" borderId="5" xfId="0" applyNumberFormat="1" applyFont="1" applyFill="1" applyBorder="1" applyAlignment="1">
      <alignment horizontal="right" vertical="center" indent="1"/>
    </xf>
    <xf numFmtId="199" fontId="12" fillId="4" borderId="54" xfId="0" applyNumberFormat="1" applyFont="1" applyFill="1" applyBorder="1" applyAlignment="1">
      <alignment horizontal="right" vertical="center" indent="1"/>
    </xf>
    <xf numFmtId="199" fontId="33" fillId="4" borderId="54" xfId="0" applyNumberFormat="1" applyFont="1" applyFill="1" applyBorder="1" applyAlignment="1">
      <alignment horizontal="right" vertical="center" indent="1"/>
    </xf>
    <xf numFmtId="199" fontId="12" fillId="4" borderId="65" xfId="3" applyNumberFormat="1" applyFont="1" applyFill="1" applyBorder="1" applyAlignment="1">
      <alignment horizontal="right" vertical="center" indent="2"/>
    </xf>
    <xf numFmtId="199" fontId="33" fillId="4" borderId="65" xfId="3" applyNumberFormat="1" applyFont="1" applyFill="1" applyBorder="1" applyAlignment="1">
      <alignment horizontal="right" vertical="center" indent="2"/>
    </xf>
    <xf numFmtId="197" fontId="23" fillId="4" borderId="11" xfId="0" applyNumberFormat="1" applyFont="1" applyFill="1" applyBorder="1" applyAlignment="1">
      <alignment horizontal="right" vertical="center" indent="1"/>
    </xf>
    <xf numFmtId="197" fontId="23" fillId="4" borderId="0" xfId="0" applyNumberFormat="1" applyFont="1" applyFill="1" applyBorder="1" applyAlignment="1">
      <alignment horizontal="right" vertical="center" indent="1"/>
    </xf>
    <xf numFmtId="197" fontId="23" fillId="4" borderId="54" xfId="0" applyNumberFormat="1" applyFont="1" applyFill="1" applyBorder="1" applyAlignment="1">
      <alignment horizontal="right" vertical="center" indent="1"/>
    </xf>
    <xf numFmtId="197" fontId="23" fillId="4" borderId="55" xfId="0" applyNumberFormat="1" applyFont="1" applyFill="1" applyBorder="1" applyAlignment="1">
      <alignment horizontal="right" vertical="center" indent="1"/>
    </xf>
    <xf numFmtId="197" fontId="23" fillId="4" borderId="5" xfId="0" applyNumberFormat="1" applyFont="1" applyFill="1" applyBorder="1" applyAlignment="1">
      <alignment horizontal="right" vertical="center" indent="1"/>
    </xf>
    <xf numFmtId="197" fontId="60" fillId="4" borderId="11" xfId="0" applyNumberFormat="1" applyFont="1" applyFill="1" applyBorder="1" applyAlignment="1">
      <alignment horizontal="right" vertical="center" indent="1"/>
    </xf>
    <xf numFmtId="197" fontId="60" fillId="4" borderId="0" xfId="0" applyNumberFormat="1" applyFont="1" applyFill="1" applyBorder="1" applyAlignment="1">
      <alignment horizontal="right" vertical="center" indent="1"/>
    </xf>
    <xf numFmtId="197" fontId="60" fillId="4" borderId="54" xfId="0" applyNumberFormat="1" applyFont="1" applyFill="1" applyBorder="1" applyAlignment="1">
      <alignment horizontal="right" vertical="center" indent="1"/>
    </xf>
    <xf numFmtId="197" fontId="60" fillId="4" borderId="55" xfId="0" applyNumberFormat="1" applyFont="1" applyFill="1" applyBorder="1" applyAlignment="1">
      <alignment horizontal="right" vertical="center" indent="1"/>
    </xf>
    <xf numFmtId="197" fontId="60" fillId="4" borderId="5" xfId="0" applyNumberFormat="1" applyFont="1" applyFill="1" applyBorder="1" applyAlignment="1">
      <alignment horizontal="right" vertical="center" indent="1"/>
    </xf>
    <xf numFmtId="198" fontId="60" fillId="4" borderId="11" xfId="0" applyNumberFormat="1" applyFont="1" applyFill="1" applyBorder="1" applyAlignment="1">
      <alignment horizontal="right" vertical="center" indent="1"/>
    </xf>
    <xf numFmtId="198" fontId="60" fillId="4" borderId="0" xfId="0" applyNumberFormat="1" applyFont="1" applyFill="1" applyBorder="1" applyAlignment="1">
      <alignment horizontal="right" vertical="center" indent="1"/>
    </xf>
    <xf numFmtId="198" fontId="60" fillId="4" borderId="54" xfId="0" applyNumberFormat="1" applyFont="1" applyFill="1" applyBorder="1" applyAlignment="1">
      <alignment horizontal="right" vertical="center" indent="1"/>
    </xf>
    <xf numFmtId="198" fontId="60" fillId="4" borderId="55" xfId="0" applyNumberFormat="1" applyFont="1" applyFill="1" applyBorder="1" applyAlignment="1">
      <alignment horizontal="right" vertical="center" indent="1"/>
    </xf>
    <xf numFmtId="198" fontId="23" fillId="4" borderId="11" xfId="0" applyNumberFormat="1" applyFont="1" applyFill="1" applyBorder="1" applyAlignment="1">
      <alignment horizontal="right" vertical="center" indent="1"/>
    </xf>
    <xf numFmtId="198" fontId="23" fillId="4" borderId="0" xfId="0" applyNumberFormat="1" applyFont="1" applyFill="1" applyBorder="1" applyAlignment="1">
      <alignment horizontal="right" vertical="center" indent="1"/>
    </xf>
    <xf numFmtId="198" fontId="23" fillId="4" borderId="54" xfId="0" applyNumberFormat="1" applyFont="1" applyFill="1" applyBorder="1" applyAlignment="1">
      <alignment horizontal="right" vertical="center" indent="1"/>
    </xf>
    <xf numFmtId="198" fontId="23" fillId="4" borderId="55" xfId="0" applyNumberFormat="1" applyFont="1" applyFill="1" applyBorder="1" applyAlignment="1">
      <alignment horizontal="right" vertical="center" indent="1"/>
    </xf>
    <xf numFmtId="198" fontId="23" fillId="4" borderId="5" xfId="0" applyNumberFormat="1" applyFont="1" applyFill="1" applyBorder="1" applyAlignment="1">
      <alignment horizontal="right" vertical="center" indent="1"/>
    </xf>
    <xf numFmtId="197" fontId="54" fillId="5" borderId="11" xfId="0" applyNumberFormat="1" applyFont="1" applyFill="1" applyBorder="1" applyAlignment="1">
      <alignment horizontal="right" indent="1"/>
    </xf>
    <xf numFmtId="197" fontId="54" fillId="5" borderId="54" xfId="0" applyNumberFormat="1" applyFont="1" applyFill="1" applyBorder="1" applyAlignment="1">
      <alignment horizontal="right" indent="1"/>
    </xf>
    <xf numFmtId="197" fontId="54" fillId="5" borderId="55" xfId="0" applyNumberFormat="1" applyFont="1" applyFill="1" applyBorder="1" applyAlignment="1">
      <alignment horizontal="right" indent="1"/>
    </xf>
    <xf numFmtId="197" fontId="54" fillId="5" borderId="5" xfId="0" applyNumberFormat="1" applyFont="1" applyFill="1" applyBorder="1" applyAlignment="1">
      <alignment horizontal="right" indent="1"/>
    </xf>
    <xf numFmtId="197" fontId="54" fillId="5" borderId="11" xfId="2" applyNumberFormat="1" applyFont="1" applyFill="1" applyBorder="1" applyAlignment="1">
      <alignment horizontal="right" indent="1"/>
    </xf>
    <xf numFmtId="197" fontId="54" fillId="5" borderId="54" xfId="2" applyNumberFormat="1" applyFont="1" applyFill="1" applyBorder="1" applyAlignment="1">
      <alignment horizontal="right" indent="1"/>
    </xf>
    <xf numFmtId="197" fontId="54" fillId="5" borderId="55" xfId="2" applyNumberFormat="1" applyFont="1" applyFill="1" applyBorder="1" applyAlignment="1">
      <alignment horizontal="right" indent="1"/>
    </xf>
    <xf numFmtId="197" fontId="54" fillId="5" borderId="5" xfId="2" applyNumberFormat="1" applyFont="1" applyFill="1" applyBorder="1" applyAlignment="1">
      <alignment horizontal="right" indent="1"/>
    </xf>
    <xf numFmtId="197" fontId="54" fillId="5" borderId="12" xfId="0" applyNumberFormat="1" applyFont="1" applyFill="1" applyBorder="1" applyAlignment="1">
      <alignment horizontal="right" indent="1"/>
    </xf>
    <xf numFmtId="197" fontId="54" fillId="5" borderId="7" xfId="0" applyNumberFormat="1" applyFont="1" applyFill="1" applyBorder="1" applyAlignment="1">
      <alignment horizontal="right" indent="1"/>
    </xf>
    <xf numFmtId="197" fontId="54" fillId="5" borderId="53" xfId="0" applyNumberFormat="1" applyFont="1" applyFill="1" applyBorder="1" applyAlignment="1">
      <alignment horizontal="right" indent="1"/>
    </xf>
    <xf numFmtId="197" fontId="54" fillId="5" borderId="52" xfId="0" applyNumberFormat="1" applyFont="1" applyFill="1" applyBorder="1" applyAlignment="1">
      <alignment horizontal="right" indent="1"/>
    </xf>
    <xf numFmtId="197" fontId="54" fillId="5" borderId="8" xfId="0" applyNumberFormat="1" applyFont="1" applyFill="1" applyBorder="1" applyAlignment="1">
      <alignment horizontal="right" indent="1"/>
    </xf>
    <xf numFmtId="198" fontId="71" fillId="5" borderId="11" xfId="0" applyNumberFormat="1" applyFont="1" applyFill="1" applyBorder="1" applyAlignment="1">
      <alignment horizontal="right" indent="1"/>
    </xf>
    <xf numFmtId="198" fontId="71" fillId="5" borderId="54" xfId="0" applyNumberFormat="1" applyFont="1" applyFill="1" applyBorder="1" applyAlignment="1">
      <alignment horizontal="right" indent="1"/>
    </xf>
    <xf numFmtId="198" fontId="71" fillId="5" borderId="55" xfId="0" applyNumberFormat="1" applyFont="1" applyFill="1" applyBorder="1" applyAlignment="1">
      <alignment horizontal="right" indent="1"/>
    </xf>
    <xf numFmtId="198" fontId="71" fillId="5" borderId="5" xfId="0" applyNumberFormat="1" applyFont="1" applyFill="1" applyBorder="1" applyAlignment="1">
      <alignment horizontal="right" indent="1"/>
    </xf>
    <xf numFmtId="198" fontId="54" fillId="5" borderId="11" xfId="0" applyNumberFormat="1" applyFont="1" applyFill="1" applyBorder="1" applyAlignment="1">
      <alignment horizontal="right" indent="1"/>
    </xf>
    <xf numFmtId="198" fontId="54" fillId="5" borderId="54" xfId="0" applyNumberFormat="1" applyFont="1" applyFill="1" applyBorder="1" applyAlignment="1">
      <alignment horizontal="right" indent="1"/>
    </xf>
    <xf numFmtId="198" fontId="54" fillId="5" borderId="55" xfId="0" applyNumberFormat="1" applyFont="1" applyFill="1" applyBorder="1" applyAlignment="1">
      <alignment horizontal="right" indent="1"/>
    </xf>
    <xf numFmtId="198" fontId="54" fillId="5" borderId="5" xfId="0" applyNumberFormat="1" applyFont="1" applyFill="1" applyBorder="1" applyAlignment="1">
      <alignment horizontal="right" indent="1"/>
    </xf>
    <xf numFmtId="202" fontId="11" fillId="4" borderId="7" xfId="1" applyNumberFormat="1" applyFont="1" applyFill="1" applyBorder="1" applyAlignment="1">
      <alignment horizontal="right" vertical="center"/>
    </xf>
    <xf numFmtId="202" fontId="11" fillId="4" borderId="8" xfId="1" applyNumberFormat="1" applyFont="1" applyFill="1" applyBorder="1" applyAlignment="1">
      <alignment horizontal="right" vertical="center"/>
    </xf>
    <xf numFmtId="202" fontId="11" fillId="4" borderId="0" xfId="1" applyNumberFormat="1" applyFont="1" applyFill="1" applyBorder="1" applyAlignment="1">
      <alignment horizontal="right" vertical="center" indent="8"/>
    </xf>
    <xf numFmtId="202" fontId="11" fillId="4" borderId="5" xfId="1" applyNumberFormat="1" applyFont="1" applyFill="1" applyBorder="1" applyAlignment="1">
      <alignment horizontal="right" vertical="center" indent="8"/>
    </xf>
    <xf numFmtId="203" fontId="11" fillId="4" borderId="0" xfId="1" applyNumberFormat="1" applyFont="1" applyFill="1" applyBorder="1" applyAlignment="1">
      <alignment horizontal="right" vertical="center" indent="8"/>
    </xf>
    <xf numFmtId="203" fontId="11" fillId="4" borderId="5" xfId="1" applyNumberFormat="1" applyFont="1" applyFill="1" applyBorder="1" applyAlignment="1">
      <alignment horizontal="right" vertical="center" indent="8"/>
    </xf>
    <xf numFmtId="197" fontId="11" fillId="4" borderId="0" xfId="0" applyNumberFormat="1" applyFont="1" applyFill="1" applyBorder="1" applyAlignment="1">
      <alignment horizontal="right" vertical="center" indent="4"/>
    </xf>
    <xf numFmtId="197" fontId="11" fillId="4" borderId="5" xfId="0" applyNumberFormat="1" applyFont="1" applyFill="1" applyBorder="1" applyAlignment="1">
      <alignment horizontal="right" vertical="center" indent="4"/>
    </xf>
    <xf numFmtId="3" fontId="11" fillId="4" borderId="0" xfId="1" applyNumberFormat="1" applyFont="1" applyFill="1" applyBorder="1" applyAlignment="1">
      <alignment horizontal="right" vertical="center" indent="4"/>
    </xf>
    <xf numFmtId="3" fontId="11" fillId="4" borderId="5" xfId="1" applyNumberFormat="1" applyFont="1" applyFill="1" applyBorder="1" applyAlignment="1">
      <alignment horizontal="right" vertical="center" indent="4"/>
    </xf>
    <xf numFmtId="198" fontId="11" fillId="4" borderId="0" xfId="1" applyNumberFormat="1" applyFont="1" applyFill="1" applyBorder="1" applyAlignment="1">
      <alignment horizontal="right" vertical="center" indent="4"/>
    </xf>
    <xf numFmtId="198" fontId="11" fillId="4" borderId="5" xfId="1" applyNumberFormat="1" applyFont="1" applyFill="1" applyBorder="1" applyAlignment="1">
      <alignment horizontal="right" vertical="center" indent="4"/>
    </xf>
    <xf numFmtId="197" fontId="11" fillId="4" borderId="0" xfId="1" applyNumberFormat="1" applyFont="1" applyFill="1" applyBorder="1" applyAlignment="1">
      <alignment horizontal="right" vertical="center" indent="4"/>
    </xf>
    <xf numFmtId="197" fontId="11" fillId="4" borderId="5" xfId="1" applyNumberFormat="1" applyFont="1" applyFill="1" applyBorder="1" applyAlignment="1">
      <alignment horizontal="right" vertical="center" indent="4"/>
    </xf>
    <xf numFmtId="198" fontId="19" fillId="4" borderId="0" xfId="0" quotePrefix="1" applyNumberFormat="1" applyFont="1" applyFill="1" applyBorder="1" applyAlignment="1">
      <alignment horizontal="right" vertical="center"/>
    </xf>
    <xf numFmtId="198" fontId="19" fillId="4" borderId="11" xfId="0" applyNumberFormat="1" applyFont="1" applyFill="1" applyBorder="1" applyAlignment="1">
      <alignment horizontal="right" indent="2"/>
    </xf>
    <xf numFmtId="198" fontId="70" fillId="4" borderId="0" xfId="0" applyNumberFormat="1" applyFont="1" applyFill="1" applyBorder="1" applyAlignment="1">
      <alignment horizontal="right" indent="2"/>
    </xf>
    <xf numFmtId="198" fontId="19" fillId="4" borderId="11" xfId="0" applyNumberFormat="1" applyFont="1" applyFill="1" applyBorder="1" applyAlignment="1">
      <alignment horizontal="right" vertical="top" indent="2"/>
    </xf>
    <xf numFmtId="196" fontId="11" fillId="4" borderId="11" xfId="0" applyNumberFormat="1" applyFont="1" applyFill="1" applyBorder="1" applyAlignment="1">
      <alignment vertical="center"/>
    </xf>
    <xf numFmtId="196" fontId="24" fillId="4" borderId="11" xfId="0" applyNumberFormat="1" applyFont="1" applyFill="1" applyBorder="1" applyAlignment="1">
      <alignment horizontal="right"/>
    </xf>
    <xf numFmtId="196" fontId="11" fillId="4" borderId="11" xfId="0" applyNumberFormat="1" applyFont="1" applyFill="1" applyBorder="1" applyAlignment="1">
      <alignment horizontal="right"/>
    </xf>
    <xf numFmtId="199" fontId="7" fillId="4" borderId="54" xfId="3" applyNumberFormat="1" applyFont="1" applyFill="1" applyBorder="1" applyAlignment="1">
      <alignment horizontal="right" vertical="center" indent="2"/>
    </xf>
    <xf numFmtId="199" fontId="34" fillId="4" borderId="54" xfId="3" applyNumberFormat="1" applyFont="1" applyFill="1" applyBorder="1" applyAlignment="1">
      <alignment horizontal="right" vertical="center" indent="2"/>
    </xf>
    <xf numFmtId="199" fontId="7" fillId="4" borderId="5" xfId="0" applyNumberFormat="1" applyFont="1" applyFill="1" applyBorder="1" applyAlignment="1">
      <alignment horizontal="right" vertical="center" indent="3"/>
    </xf>
    <xf numFmtId="199" fontId="34" fillId="4" borderId="5" xfId="0" applyNumberFormat="1" applyFont="1" applyFill="1" applyBorder="1" applyAlignment="1">
      <alignment horizontal="right" vertical="center" indent="3"/>
    </xf>
    <xf numFmtId="190" fontId="7" fillId="4" borderId="0" xfId="0" applyNumberFormat="1" applyFont="1" applyFill="1" applyBorder="1" applyAlignment="1">
      <alignment horizontal="right" vertical="center" indent="3"/>
    </xf>
    <xf numFmtId="199" fontId="7" fillId="4" borderId="7" xfId="0" applyNumberFormat="1" applyFont="1" applyFill="1" applyBorder="1" applyAlignment="1">
      <alignment horizontal="center" vertical="center"/>
    </xf>
    <xf numFmtId="199" fontId="11" fillId="4" borderId="8" xfId="0" applyNumberFormat="1" applyFont="1" applyFill="1" applyBorder="1" applyAlignment="1">
      <alignment vertical="center"/>
    </xf>
    <xf numFmtId="196" fontId="9" fillId="4" borderId="15" xfId="0" applyNumberFormat="1" applyFont="1" applyFill="1" applyBorder="1" applyAlignment="1">
      <alignment horizontal="center" vertical="center"/>
    </xf>
    <xf numFmtId="197" fontId="8" fillId="4" borderId="0" xfId="0" applyNumberFormat="1" applyFont="1" applyFill="1" applyBorder="1" applyAlignment="1">
      <alignment horizontal="right" vertical="center" indent="2"/>
    </xf>
    <xf numFmtId="199" fontId="8" fillId="4" borderId="0" xfId="0" applyNumberFormat="1" applyFont="1" applyFill="1" applyBorder="1" applyAlignment="1">
      <alignment horizontal="right" vertical="center" indent="4"/>
    </xf>
    <xf numFmtId="199" fontId="8" fillId="4" borderId="5" xfId="0" applyNumberFormat="1" applyFont="1" applyFill="1" applyBorder="1" applyAlignment="1">
      <alignment horizontal="right" vertical="center" indent="4"/>
    </xf>
    <xf numFmtId="198" fontId="19" fillId="4" borderId="11" xfId="2" applyNumberFormat="1" applyFont="1" applyFill="1" applyBorder="1" applyAlignment="1">
      <alignment horizontal="right" vertical="center" indent="3"/>
    </xf>
    <xf numFmtId="198" fontId="19" fillId="4" borderId="55" xfId="2" applyNumberFormat="1" applyFont="1" applyFill="1" applyBorder="1" applyAlignment="1">
      <alignment vertical="center"/>
    </xf>
    <xf numFmtId="198" fontId="19" fillId="4" borderId="55" xfId="0" applyNumberFormat="1" applyFont="1" applyFill="1" applyBorder="1" applyAlignment="1">
      <alignment vertical="center"/>
    </xf>
    <xf numFmtId="197" fontId="19" fillId="4" borderId="0" xfId="2" applyNumberFormat="1" applyFont="1" applyFill="1" applyBorder="1" applyAlignment="1">
      <alignment horizontal="right" vertical="center" indent="2"/>
    </xf>
    <xf numFmtId="204" fontId="19" fillId="4" borderId="5" xfId="0" quotePrefix="1" applyNumberFormat="1" applyFont="1" applyFill="1" applyBorder="1" applyAlignment="1">
      <alignment horizontal="right" vertical="center" indent="2"/>
    </xf>
    <xf numFmtId="204" fontId="19" fillId="4" borderId="5" xfId="3" quotePrefix="1" applyNumberFormat="1" applyFont="1" applyFill="1" applyBorder="1" applyAlignment="1">
      <alignment horizontal="right" vertical="center" indent="2"/>
    </xf>
    <xf numFmtId="204" fontId="19" fillId="4" borderId="5" xfId="0" applyNumberFormat="1" applyFont="1" applyFill="1" applyBorder="1" applyAlignment="1">
      <alignment horizontal="right" vertical="center" indent="2"/>
    </xf>
    <xf numFmtId="198" fontId="19" fillId="4" borderId="11" xfId="2" quotePrefix="1" applyNumberFormat="1" applyFont="1" applyFill="1" applyBorder="1" applyAlignment="1">
      <alignment horizontal="right" vertical="center" indent="3"/>
    </xf>
    <xf numFmtId="198" fontId="19" fillId="4" borderId="55" xfId="2" quotePrefix="1" applyNumberFormat="1" applyFont="1" applyFill="1" applyBorder="1" applyAlignment="1">
      <alignment horizontal="right" vertical="center"/>
    </xf>
    <xf numFmtId="164" fontId="19" fillId="4" borderId="0" xfId="0" quotePrefix="1" applyNumberFormat="1" applyFont="1" applyFill="1" applyBorder="1" applyAlignment="1">
      <alignment horizontal="right" vertical="center" indent="2"/>
    </xf>
    <xf numFmtId="198" fontId="19" fillId="4" borderId="0" xfId="0" quotePrefix="1" applyNumberFormat="1" applyFont="1" applyFill="1" applyBorder="1" applyAlignment="1">
      <alignment horizontal="right" vertical="center" indent="2"/>
    </xf>
    <xf numFmtId="197" fontId="19" fillId="4" borderId="0" xfId="0" quotePrefix="1" applyNumberFormat="1" applyFont="1" applyFill="1" applyBorder="1" applyAlignment="1">
      <alignment horizontal="right" vertical="center" indent="2"/>
    </xf>
    <xf numFmtId="204" fontId="19" fillId="4" borderId="54" xfId="3" applyNumberFormat="1" applyFont="1" applyFill="1" applyBorder="1" applyAlignment="1">
      <alignment horizontal="right" vertical="center" indent="3"/>
    </xf>
    <xf numFmtId="204" fontId="19" fillId="4" borderId="54" xfId="0" quotePrefix="1" applyNumberFormat="1" applyFont="1" applyFill="1" applyBorder="1" applyAlignment="1">
      <alignment horizontal="right" vertical="center" indent="3"/>
    </xf>
    <xf numFmtId="204" fontId="19" fillId="4" borderId="54" xfId="0" applyNumberFormat="1" applyFont="1" applyFill="1" applyBorder="1" applyAlignment="1">
      <alignment horizontal="right" vertical="center" indent="3"/>
    </xf>
    <xf numFmtId="205" fontId="19" fillId="4" borderId="11" xfId="3" quotePrefix="1" applyNumberFormat="1" applyFont="1" applyFill="1" applyBorder="1" applyAlignment="1">
      <alignment horizontal="centerContinuous" vertical="center"/>
    </xf>
    <xf numFmtId="205" fontId="34" fillId="4" borderId="11" xfId="3" quotePrefix="1" applyNumberFormat="1" applyFont="1" applyFill="1" applyBorder="1" applyAlignment="1">
      <alignment horizontal="centerContinuous" vertical="center"/>
    </xf>
    <xf numFmtId="199" fontId="19" fillId="4" borderId="54" xfId="3" applyNumberFormat="1" applyFont="1" applyFill="1" applyBorder="1" applyAlignment="1">
      <alignment horizontal="right" vertical="center" indent="1"/>
    </xf>
    <xf numFmtId="199" fontId="34" fillId="4" borderId="54" xfId="3" applyNumberFormat="1" applyFont="1" applyFill="1" applyBorder="1" applyAlignment="1">
      <alignment horizontal="right" vertical="center" indent="1"/>
    </xf>
    <xf numFmtId="199" fontId="19" fillId="4" borderId="5" xfId="3" applyNumberFormat="1" applyFont="1" applyFill="1" applyBorder="1" applyAlignment="1">
      <alignment horizontal="right" vertical="center" indent="1"/>
    </xf>
    <xf numFmtId="199" fontId="34" fillId="4" borderId="5" xfId="3" applyNumberFormat="1" applyFont="1" applyFill="1" applyBorder="1" applyAlignment="1">
      <alignment horizontal="right" vertical="center" indent="1"/>
    </xf>
    <xf numFmtId="199" fontId="34" fillId="4" borderId="5" xfId="3" quotePrefix="1" applyNumberFormat="1" applyFont="1" applyFill="1" applyBorder="1" applyAlignment="1">
      <alignment horizontal="right" vertical="center" indent="1"/>
    </xf>
    <xf numFmtId="199" fontId="19" fillId="4" borderId="5" xfId="3" quotePrefix="1" applyNumberFormat="1" applyFont="1" applyFill="1" applyBorder="1" applyAlignment="1">
      <alignment horizontal="right" vertical="center" indent="1"/>
    </xf>
    <xf numFmtId="197" fontId="19" fillId="4" borderId="0" xfId="1" applyNumberFormat="1" applyFont="1" applyFill="1" applyBorder="1" applyAlignment="1">
      <alignment horizontal="right" vertical="center" indent="1"/>
    </xf>
    <xf numFmtId="197" fontId="19" fillId="4" borderId="55" xfId="0" applyNumberFormat="1" applyFont="1" applyFill="1" applyBorder="1" applyAlignment="1">
      <alignment horizontal="right" vertical="center" indent="1"/>
    </xf>
    <xf numFmtId="197" fontId="19" fillId="4" borderId="55" xfId="1" applyNumberFormat="1" applyFont="1" applyFill="1" applyBorder="1" applyAlignment="1">
      <alignment horizontal="right" vertical="center" indent="1"/>
    </xf>
    <xf numFmtId="198" fontId="19" fillId="4" borderId="0" xfId="2" applyNumberFormat="1" applyFont="1" applyFill="1" applyBorder="1" applyAlignment="1">
      <alignment horizontal="right" vertical="center" indent="1"/>
    </xf>
    <xf numFmtId="198" fontId="34" fillId="4" borderId="0" xfId="0" applyNumberFormat="1" applyFont="1" applyFill="1" applyBorder="1" applyAlignment="1">
      <alignment horizontal="right" vertical="center" indent="1"/>
    </xf>
    <xf numFmtId="198" fontId="19" fillId="4" borderId="55" xfId="0" applyNumberFormat="1" applyFont="1" applyFill="1" applyBorder="1" applyAlignment="1">
      <alignment horizontal="right" vertical="center" indent="1"/>
    </xf>
    <xf numFmtId="198" fontId="19" fillId="4" borderId="55" xfId="2" applyNumberFormat="1" applyFont="1" applyFill="1" applyBorder="1" applyAlignment="1">
      <alignment horizontal="right" vertical="center" indent="1"/>
    </xf>
    <xf numFmtId="198" fontId="34" fillId="4" borderId="55" xfId="1" applyNumberFormat="1" applyFont="1" applyFill="1" applyBorder="1" applyAlignment="1">
      <alignment horizontal="right" vertical="center" indent="1"/>
    </xf>
    <xf numFmtId="198" fontId="19" fillId="4" borderId="55" xfId="1" applyNumberFormat="1" applyFont="1" applyFill="1" applyBorder="1" applyAlignment="1">
      <alignment horizontal="right" vertical="center" indent="1"/>
    </xf>
    <xf numFmtId="198" fontId="34" fillId="4" borderId="55" xfId="0" applyNumberFormat="1" applyFont="1" applyFill="1" applyBorder="1" applyAlignment="1">
      <alignment horizontal="right" vertical="center" indent="1"/>
    </xf>
    <xf numFmtId="198" fontId="34" fillId="4" borderId="0" xfId="3" quotePrefix="1" applyNumberFormat="1" applyFont="1" applyFill="1" applyBorder="1" applyAlignment="1">
      <alignment horizontal="right" vertical="center" indent="1"/>
    </xf>
    <xf numFmtId="198" fontId="34" fillId="4" borderId="0" xfId="3" applyNumberFormat="1" applyFont="1" applyFill="1" applyBorder="1" applyAlignment="1">
      <alignment horizontal="right" vertical="center" indent="1"/>
    </xf>
    <xf numFmtId="198" fontId="19" fillId="4" borderId="0" xfId="1" applyNumberFormat="1" applyFont="1" applyFill="1" applyBorder="1" applyAlignment="1">
      <alignment horizontal="right" vertical="center" indent="1"/>
    </xf>
    <xf numFmtId="198" fontId="19" fillId="4" borderId="0" xfId="3" quotePrefix="1" applyNumberFormat="1" applyFont="1" applyFill="1" applyBorder="1" applyAlignment="1">
      <alignment horizontal="right" vertical="center" indent="1"/>
    </xf>
    <xf numFmtId="198" fontId="19" fillId="4" borderId="0" xfId="3" applyNumberFormat="1" applyFont="1" applyFill="1" applyBorder="1" applyAlignment="1">
      <alignment horizontal="right" vertical="center" indent="1"/>
    </xf>
    <xf numFmtId="196" fontId="23" fillId="4" borderId="15" xfId="0" applyNumberFormat="1" applyFont="1" applyFill="1" applyBorder="1" applyAlignment="1">
      <alignment horizontal="center" vertical="center"/>
    </xf>
    <xf numFmtId="196" fontId="23" fillId="4" borderId="15" xfId="0" quotePrefix="1" applyNumberFormat="1" applyFont="1" applyFill="1" applyBorder="1" applyAlignment="1">
      <alignment horizontal="center" vertical="center"/>
    </xf>
    <xf numFmtId="197" fontId="31" fillId="4" borderId="5" xfId="2" applyNumberFormat="1" applyFont="1" applyFill="1" applyBorder="1" applyAlignment="1">
      <alignment horizontal="center" vertical="center"/>
    </xf>
    <xf numFmtId="196" fontId="36" fillId="3" borderId="72" xfId="0" applyNumberFormat="1" applyFont="1" applyFill="1" applyBorder="1" applyAlignment="1">
      <alignment horizontal="center" vertical="center" wrapText="1"/>
    </xf>
    <xf numFmtId="196" fontId="36" fillId="3" borderId="74" xfId="0" applyNumberFormat="1" applyFont="1" applyFill="1" applyBorder="1" applyAlignment="1">
      <alignment horizontal="center" vertical="center" wrapText="1"/>
    </xf>
    <xf numFmtId="196" fontId="36" fillId="3" borderId="24" xfId="0" applyNumberFormat="1" applyFont="1" applyFill="1" applyBorder="1" applyAlignment="1">
      <alignment horizontal="center" vertical="center" wrapText="1"/>
    </xf>
    <xf numFmtId="196" fontId="36" fillId="3" borderId="77" xfId="0" applyNumberFormat="1" applyFont="1" applyFill="1" applyBorder="1" applyAlignment="1">
      <alignment horizontal="center" vertical="center" wrapText="1"/>
    </xf>
    <xf numFmtId="196" fontId="36" fillId="3" borderId="72" xfId="0" applyNumberFormat="1" applyFont="1" applyFill="1" applyBorder="1" applyAlignment="1">
      <alignment horizontal="center" vertical="center"/>
    </xf>
    <xf numFmtId="196" fontId="36" fillId="3" borderId="74" xfId="0" applyNumberFormat="1" applyFont="1" applyFill="1" applyBorder="1" applyAlignment="1">
      <alignment horizontal="center" vertical="center"/>
    </xf>
    <xf numFmtId="196" fontId="36" fillId="3" borderId="83" xfId="0" applyNumberFormat="1" applyFont="1" applyFill="1" applyBorder="1" applyAlignment="1">
      <alignment horizontal="center" vertical="center"/>
    </xf>
    <xf numFmtId="196" fontId="36" fillId="3" borderId="84" xfId="0" applyNumberFormat="1" applyFont="1" applyFill="1" applyBorder="1" applyAlignment="1">
      <alignment horizontal="center" vertical="center"/>
    </xf>
    <xf numFmtId="197" fontId="0" fillId="3" borderId="76" xfId="3" applyNumberFormat="1" applyFont="1" applyFill="1" applyBorder="1" applyAlignment="1">
      <alignment horizontal="center" vertical="center"/>
    </xf>
    <xf numFmtId="197" fontId="0" fillId="3" borderId="36" xfId="2" applyNumberFormat="1" applyFont="1" applyFill="1" applyBorder="1" applyAlignment="1">
      <alignment horizontal="center" vertical="center"/>
    </xf>
    <xf numFmtId="197" fontId="0" fillId="3" borderId="75" xfId="3" applyNumberFormat="1" applyFont="1" applyFill="1" applyBorder="1" applyAlignment="1">
      <alignment horizontal="center"/>
    </xf>
    <xf numFmtId="197" fontId="4" fillId="3" borderId="36" xfId="2" applyNumberFormat="1" applyFill="1" applyBorder="1" applyAlignment="1">
      <alignment horizontal="center"/>
    </xf>
    <xf numFmtId="197" fontId="0" fillId="3" borderId="76" xfId="3" applyNumberFormat="1" applyFont="1" applyFill="1" applyBorder="1" applyAlignment="1">
      <alignment horizontal="center"/>
    </xf>
    <xf numFmtId="197" fontId="4" fillId="3" borderId="29" xfId="2" applyNumberFormat="1" applyFill="1" applyBorder="1" applyAlignment="1">
      <alignment horizontal="center"/>
    </xf>
    <xf numFmtId="197" fontId="0" fillId="3" borderId="78" xfId="3" applyNumberFormat="1" applyFont="1" applyFill="1" applyBorder="1" applyAlignment="1">
      <alignment horizontal="center"/>
    </xf>
    <xf numFmtId="197" fontId="4" fillId="16" borderId="36" xfId="2" applyNumberFormat="1" applyFill="1" applyBorder="1" applyAlignment="1">
      <alignment horizontal="center"/>
    </xf>
    <xf numFmtId="197" fontId="0" fillId="16" borderId="76" xfId="0" applyNumberFormat="1" applyFill="1" applyBorder="1" applyAlignment="1">
      <alignment horizontal="center"/>
    </xf>
    <xf numFmtId="197" fontId="0" fillId="3" borderId="76" xfId="0" applyNumberFormat="1" applyFill="1" applyBorder="1" applyAlignment="1">
      <alignment horizontal="center"/>
    </xf>
    <xf numFmtId="197" fontId="0" fillId="16" borderId="36" xfId="2" applyNumberFormat="1" applyFont="1" applyFill="1" applyBorder="1" applyAlignment="1">
      <alignment horizontal="center"/>
    </xf>
    <xf numFmtId="197" fontId="0" fillId="16" borderId="76" xfId="2" applyNumberFormat="1" applyFont="1" applyFill="1" applyBorder="1" applyAlignment="1">
      <alignment horizontal="center"/>
    </xf>
    <xf numFmtId="197" fontId="0" fillId="3" borderId="76" xfId="2" applyNumberFormat="1" applyFont="1" applyFill="1" applyBorder="1" applyAlignment="1">
      <alignment horizontal="center"/>
    </xf>
    <xf numFmtId="197" fontId="4" fillId="16" borderId="24" xfId="2" applyNumberFormat="1" applyFill="1" applyBorder="1" applyAlignment="1">
      <alignment horizontal="center"/>
    </xf>
    <xf numFmtId="197" fontId="0" fillId="16" borderId="77" xfId="0" applyNumberFormat="1" applyFill="1" applyBorder="1" applyAlignment="1">
      <alignment horizontal="center"/>
    </xf>
    <xf numFmtId="197" fontId="24" fillId="20" borderId="24" xfId="2" applyNumberFormat="1" applyFont="1" applyFill="1" applyBorder="1" applyAlignment="1">
      <alignment horizontal="center"/>
    </xf>
    <xf numFmtId="197" fontId="24" fillId="20" borderId="77" xfId="3" applyNumberFormat="1" applyFont="1" applyFill="1" applyBorder="1" applyAlignment="1">
      <alignment horizontal="center"/>
    </xf>
    <xf numFmtId="199" fontId="0" fillId="3" borderId="34" xfId="0" applyNumberFormat="1" applyFill="1" applyBorder="1" applyAlignment="1">
      <alignment horizontal="center" vertical="center"/>
    </xf>
    <xf numFmtId="199" fontId="0" fillId="3" borderId="36" xfId="0" applyNumberFormat="1" applyFill="1" applyBorder="1" applyAlignment="1">
      <alignment horizontal="center" vertical="center"/>
    </xf>
    <xf numFmtId="199" fontId="0" fillId="3" borderId="76" xfId="3" applyNumberFormat="1" applyFont="1" applyFill="1" applyBorder="1" applyAlignment="1">
      <alignment horizontal="center" vertical="center"/>
    </xf>
    <xf numFmtId="199" fontId="0" fillId="3" borderId="36" xfId="3" applyNumberFormat="1" applyFont="1" applyFill="1" applyBorder="1" applyAlignment="1">
      <alignment horizontal="center" vertical="center"/>
    </xf>
    <xf numFmtId="199" fontId="0" fillId="3" borderId="36" xfId="3" applyNumberFormat="1" applyFont="1" applyFill="1" applyBorder="1" applyAlignment="1">
      <alignment horizontal="right" indent="1"/>
    </xf>
    <xf numFmtId="199" fontId="0" fillId="3" borderId="76" xfId="3" applyNumberFormat="1" applyFont="1" applyFill="1" applyBorder="1" applyAlignment="1">
      <alignment horizontal="right" indent="1"/>
    </xf>
    <xf numFmtId="199" fontId="0" fillId="16" borderId="36" xfId="0" applyNumberFormat="1" applyFill="1" applyBorder="1" applyAlignment="1">
      <alignment horizontal="right" indent="1"/>
    </xf>
    <xf numFmtId="199" fontId="0" fillId="16" borderId="76" xfId="0" applyNumberFormat="1" applyFill="1" applyBorder="1" applyAlignment="1">
      <alignment horizontal="right" indent="1"/>
    </xf>
    <xf numFmtId="199" fontId="4" fillId="3" borderId="75" xfId="3" applyNumberFormat="1" applyFill="1" applyBorder="1" applyAlignment="1">
      <alignment horizontal="right" indent="1"/>
    </xf>
    <xf numFmtId="199" fontId="0" fillId="3" borderId="76" xfId="0" applyNumberFormat="1" applyFill="1" applyBorder="1" applyAlignment="1">
      <alignment horizontal="right" indent="1"/>
    </xf>
    <xf numFmtId="199" fontId="0" fillId="16" borderId="24" xfId="3" applyNumberFormat="1" applyFont="1" applyFill="1" applyBorder="1" applyAlignment="1">
      <alignment horizontal="right" indent="1"/>
    </xf>
    <xf numFmtId="199" fontId="0" fillId="16" borderId="77" xfId="3" applyNumberFormat="1" applyFont="1" applyFill="1" applyBorder="1" applyAlignment="1">
      <alignment horizontal="right" indent="1"/>
    </xf>
    <xf numFmtId="199" fontId="24" fillId="21" borderId="24" xfId="0" applyNumberFormat="1" applyFont="1" applyFill="1" applyBorder="1" applyAlignment="1">
      <alignment horizontal="right" indent="1"/>
    </xf>
    <xf numFmtId="199" fontId="24" fillId="21" borderId="77" xfId="0" applyNumberFormat="1" applyFont="1" applyFill="1" applyBorder="1" applyAlignment="1">
      <alignment horizontal="right" indent="1"/>
    </xf>
    <xf numFmtId="0" fontId="31" fillId="6" borderId="20" xfId="0" applyFont="1" applyFill="1" applyBorder="1" applyAlignment="1">
      <alignment horizontal="center" vertical="center" wrapText="1"/>
    </xf>
    <xf numFmtId="0" fontId="31" fillId="6" borderId="89" xfId="0" applyFont="1" applyFill="1" applyBorder="1" applyAlignment="1">
      <alignment horizontal="center" vertical="center" wrapText="1"/>
    </xf>
    <xf numFmtId="0" fontId="31" fillId="3" borderId="33" xfId="0" applyFont="1" applyFill="1" applyBorder="1" applyAlignment="1">
      <alignment horizontal="center" vertical="center"/>
    </xf>
    <xf numFmtId="0" fontId="56" fillId="3" borderId="38" xfId="0" applyFont="1" applyFill="1" applyBorder="1" applyAlignment="1">
      <alignment horizontal="center" wrapText="1"/>
    </xf>
    <xf numFmtId="0" fontId="14" fillId="0" borderId="0" xfId="0" applyFont="1" applyAlignment="1">
      <alignment horizontal="left" vertical="center"/>
    </xf>
    <xf numFmtId="174" fontId="0" fillId="3" borderId="36" xfId="2" applyNumberFormat="1" applyFont="1" applyFill="1" applyBorder="1" applyAlignment="1">
      <alignment horizontal="center" vertical="center"/>
    </xf>
    <xf numFmtId="199" fontId="0" fillId="3" borderId="36" xfId="3" applyNumberFormat="1" applyFont="1" applyFill="1" applyBorder="1" applyAlignment="1">
      <alignment horizontal="right" indent="2"/>
    </xf>
    <xf numFmtId="199" fontId="0" fillId="3" borderId="76" xfId="3" applyNumberFormat="1" applyFont="1" applyFill="1" applyBorder="1" applyAlignment="1">
      <alignment horizontal="right" indent="2"/>
    </xf>
    <xf numFmtId="199" fontId="0" fillId="3" borderId="81" xfId="3" applyNumberFormat="1" applyFont="1" applyFill="1" applyBorder="1" applyAlignment="1">
      <alignment horizontal="right" indent="2"/>
    </xf>
    <xf numFmtId="199" fontId="0" fillId="3" borderId="82" xfId="3" applyNumberFormat="1" applyFont="1" applyFill="1" applyBorder="1" applyAlignment="1">
      <alignment horizontal="right" indent="2"/>
    </xf>
    <xf numFmtId="204" fontId="0" fillId="18" borderId="77" xfId="0" applyNumberFormat="1" applyFill="1" applyBorder="1" applyAlignment="1">
      <alignment horizontal="right" indent="2"/>
    </xf>
    <xf numFmtId="198" fontId="0" fillId="3" borderId="36" xfId="0" applyNumberFormat="1" applyFill="1" applyBorder="1" applyAlignment="1">
      <alignment horizontal="right" indent="2"/>
    </xf>
    <xf numFmtId="198" fontId="0" fillId="3" borderId="76" xfId="0" applyNumberFormat="1" applyFill="1" applyBorder="1" applyAlignment="1">
      <alignment horizontal="right" indent="2"/>
    </xf>
    <xf numFmtId="198" fontId="0" fillId="3" borderId="79" xfId="0" applyNumberFormat="1" applyFill="1" applyBorder="1" applyAlignment="1">
      <alignment horizontal="right" indent="2"/>
    </xf>
    <xf numFmtId="198" fontId="0" fillId="3" borderId="80" xfId="0" applyNumberFormat="1" applyFill="1" applyBorder="1" applyAlignment="1">
      <alignment horizontal="right" indent="2"/>
    </xf>
    <xf numFmtId="198" fontId="0" fillId="16" borderId="24" xfId="1" applyNumberFormat="1" applyFont="1" applyFill="1" applyBorder="1" applyAlignment="1">
      <alignment horizontal="right" indent="2"/>
    </xf>
    <xf numFmtId="198" fontId="0" fillId="16" borderId="77" xfId="1" applyNumberFormat="1" applyFont="1" applyFill="1" applyBorder="1" applyAlignment="1">
      <alignment horizontal="right" indent="2"/>
    </xf>
    <xf numFmtId="204" fontId="0" fillId="18" borderId="24" xfId="0" applyNumberFormat="1" applyFill="1" applyBorder="1" applyAlignment="1">
      <alignment horizontal="right" indent="2"/>
    </xf>
    <xf numFmtId="199" fontId="0" fillId="3" borderId="75" xfId="3" applyNumberFormat="1" applyFont="1" applyFill="1" applyBorder="1" applyAlignment="1">
      <alignment horizontal="right" indent="2"/>
    </xf>
    <xf numFmtId="199" fontId="0" fillId="3" borderId="84" xfId="3" applyNumberFormat="1" applyFont="1" applyFill="1" applyBorder="1" applyAlignment="1">
      <alignment horizontal="right" indent="2"/>
    </xf>
    <xf numFmtId="198" fontId="0" fillId="11" borderId="77" xfId="1" applyNumberFormat="1" applyFont="1" applyFill="1" applyBorder="1" applyAlignment="1">
      <alignment horizontal="right" indent="2"/>
    </xf>
    <xf numFmtId="167" fontId="0" fillId="11" borderId="24" xfId="3" applyNumberFormat="1" applyFont="1" applyFill="1" applyBorder="1" applyAlignment="1">
      <alignment horizontal="right" indent="2"/>
    </xf>
    <xf numFmtId="167" fontId="0" fillId="11" borderId="77" xfId="3" applyNumberFormat="1" applyFont="1" applyFill="1" applyBorder="1" applyAlignment="1">
      <alignment horizontal="right" indent="2"/>
    </xf>
    <xf numFmtId="199" fontId="0" fillId="3" borderId="34" xfId="3" applyNumberFormat="1" applyFont="1" applyFill="1" applyBorder="1" applyAlignment="1">
      <alignment horizontal="right" indent="2"/>
    </xf>
    <xf numFmtId="199" fontId="0" fillId="3" borderId="83" xfId="3" applyNumberFormat="1" applyFont="1" applyFill="1" applyBorder="1" applyAlignment="1">
      <alignment horizontal="right" indent="2"/>
    </xf>
    <xf numFmtId="198" fontId="0" fillId="11" borderId="24" xfId="1" applyNumberFormat="1" applyFont="1" applyFill="1" applyBorder="1" applyAlignment="1">
      <alignment horizontal="right" indent="2"/>
    </xf>
    <xf numFmtId="199" fontId="0" fillId="11" borderId="24" xfId="3" applyNumberFormat="1" applyFont="1" applyFill="1" applyBorder="1" applyAlignment="1">
      <alignment horizontal="right" indent="2"/>
    </xf>
    <xf numFmtId="199" fontId="0" fillId="11" borderId="77" xfId="3" applyNumberFormat="1" applyFont="1" applyFill="1" applyBorder="1" applyAlignment="1">
      <alignment horizontal="right" indent="2"/>
    </xf>
    <xf numFmtId="199" fontId="0" fillId="3" borderId="34" xfId="3" applyNumberFormat="1" applyFont="1" applyFill="1" applyBorder="1" applyAlignment="1">
      <alignment horizontal="right" vertical="center" indent="2"/>
    </xf>
    <xf numFmtId="199" fontId="0" fillId="3" borderId="36" xfId="3" applyNumberFormat="1" applyFont="1" applyFill="1" applyBorder="1" applyAlignment="1">
      <alignment horizontal="right" vertical="center" indent="2"/>
    </xf>
    <xf numFmtId="199" fontId="0" fillId="3" borderId="83" xfId="3" applyNumberFormat="1" applyFont="1" applyFill="1" applyBorder="1" applyAlignment="1">
      <alignment horizontal="right" vertical="center" indent="2"/>
    </xf>
    <xf numFmtId="199" fontId="0" fillId="11" borderId="24" xfId="1" applyNumberFormat="1" applyFont="1" applyFill="1" applyBorder="1" applyAlignment="1">
      <alignment horizontal="right" vertical="center" indent="2"/>
    </xf>
    <xf numFmtId="198" fontId="0" fillId="3" borderId="75" xfId="0" applyNumberFormat="1" applyFill="1" applyBorder="1" applyAlignment="1">
      <alignment horizontal="right" indent="2"/>
    </xf>
    <xf numFmtId="198" fontId="0" fillId="3" borderId="34" xfId="0" applyNumberFormat="1" applyFill="1" applyBorder="1" applyAlignment="1">
      <alignment horizontal="right" vertical="center" indent="2"/>
    </xf>
    <xf numFmtId="199" fontId="0" fillId="3" borderId="34" xfId="0" applyNumberFormat="1" applyFill="1" applyBorder="1" applyAlignment="1">
      <alignment horizontal="right" vertical="center" indent="2"/>
    </xf>
    <xf numFmtId="198" fontId="19" fillId="4" borderId="5" xfId="0" applyNumberFormat="1" applyFont="1" applyFill="1" applyBorder="1" applyAlignment="1">
      <alignment horizontal="right" vertical="center" indent="6"/>
    </xf>
    <xf numFmtId="198" fontId="19" fillId="4" borderId="0" xfId="1" applyNumberFormat="1" applyFont="1" applyFill="1" applyBorder="1" applyAlignment="1">
      <alignment horizontal="right" vertical="center" indent="6"/>
    </xf>
    <xf numFmtId="198" fontId="19" fillId="4" borderId="0" xfId="0" applyNumberFormat="1" applyFont="1" applyFill="1" applyBorder="1" applyAlignment="1">
      <alignment horizontal="right" vertical="center" indent="6"/>
    </xf>
    <xf numFmtId="197" fontId="19" fillId="4" borderId="0" xfId="0" applyNumberFormat="1" applyFont="1" applyFill="1" applyBorder="1" applyAlignment="1">
      <alignment horizontal="right" vertical="center" indent="6"/>
    </xf>
    <xf numFmtId="197" fontId="19" fillId="4" borderId="0" xfId="0" quotePrefix="1" applyNumberFormat="1" applyFont="1" applyFill="1" applyBorder="1" applyAlignment="1">
      <alignment horizontal="right" vertical="center" indent="6"/>
    </xf>
    <xf numFmtId="197" fontId="19" fillId="4" borderId="5" xfId="0" applyNumberFormat="1" applyFont="1" applyFill="1" applyBorder="1" applyAlignment="1">
      <alignment horizontal="right" vertical="center" indent="6"/>
    </xf>
    <xf numFmtId="164" fontId="19" fillId="4" borderId="0" xfId="0" applyNumberFormat="1" applyFont="1" applyFill="1" applyBorder="1" applyAlignment="1">
      <alignment horizontal="right" vertical="center" indent="6"/>
    </xf>
    <xf numFmtId="178" fontId="19" fillId="4" borderId="0" xfId="0" quotePrefix="1" applyNumberFormat="1" applyFont="1" applyFill="1" applyBorder="1" applyAlignment="1">
      <alignment horizontal="right" vertical="center" indent="6"/>
    </xf>
    <xf numFmtId="164" fontId="19" fillId="4" borderId="5" xfId="0" applyNumberFormat="1" applyFont="1" applyFill="1" applyBorder="1" applyAlignment="1">
      <alignment horizontal="right" vertical="center" indent="6"/>
    </xf>
    <xf numFmtId="198" fontId="19" fillId="4" borderId="0" xfId="0" quotePrefix="1" applyNumberFormat="1" applyFont="1" applyFill="1" applyBorder="1" applyAlignment="1">
      <alignment horizontal="right" vertical="center" indent="6"/>
    </xf>
    <xf numFmtId="197" fontId="19" fillId="4" borderId="0" xfId="1" applyNumberFormat="1" applyFont="1" applyFill="1" applyBorder="1" applyAlignment="1">
      <alignment horizontal="right" vertical="center" indent="6"/>
    </xf>
    <xf numFmtId="198" fontId="24" fillId="4" borderId="0" xfId="0" applyNumberFormat="1" applyFont="1" applyFill="1" applyBorder="1" applyAlignment="1">
      <alignment horizontal="right"/>
    </xf>
    <xf numFmtId="0" fontId="14" fillId="0" borderId="0" xfId="0" applyFont="1" applyAlignment="1">
      <alignment horizontal="left" vertical="top" wrapText="1"/>
    </xf>
    <xf numFmtId="198" fontId="19" fillId="4" borderId="65" xfId="1" applyNumberFormat="1" applyFont="1" applyFill="1" applyBorder="1" applyAlignment="1">
      <alignment horizontal="right" vertical="center" indent="4"/>
    </xf>
    <xf numFmtId="198" fontId="19" fillId="5" borderId="65" xfId="1" applyNumberFormat="1" applyFont="1" applyFill="1" applyBorder="1" applyAlignment="1">
      <alignment horizontal="right" vertical="center" indent="4"/>
    </xf>
    <xf numFmtId="198" fontId="19" fillId="4" borderId="0" xfId="1" applyNumberFormat="1" applyFont="1" applyFill="1" applyBorder="1" applyAlignment="1">
      <alignment horizontal="right" vertical="center" indent="4"/>
    </xf>
    <xf numFmtId="198" fontId="19" fillId="4" borderId="0" xfId="0" applyNumberFormat="1" applyFont="1" applyFill="1" applyBorder="1" applyAlignment="1">
      <alignment horizontal="right" vertical="center" indent="4"/>
    </xf>
    <xf numFmtId="198" fontId="19" fillId="4" borderId="5" xfId="1" applyNumberFormat="1" applyFont="1" applyFill="1" applyBorder="1" applyAlignment="1">
      <alignment horizontal="right" vertical="center" indent="6"/>
    </xf>
    <xf numFmtId="0" fontId="73" fillId="0" borderId="0" xfId="0" applyFont="1" applyAlignment="1"/>
    <xf numFmtId="197" fontId="8" fillId="4" borderId="0" xfId="0" applyNumberFormat="1" applyFont="1" applyFill="1" applyBorder="1" applyAlignment="1">
      <alignment horizontal="right" vertical="center"/>
    </xf>
    <xf numFmtId="198" fontId="8" fillId="4" borderId="0" xfId="1" applyNumberFormat="1" applyFont="1" applyFill="1" applyBorder="1" applyAlignment="1">
      <alignment horizontal="right" vertical="center"/>
    </xf>
    <xf numFmtId="0" fontId="28" fillId="4" borderId="105" xfId="0" applyFont="1" applyFill="1" applyBorder="1" applyAlignment="1">
      <alignment horizontal="center" vertical="center"/>
    </xf>
    <xf numFmtId="198" fontId="19" fillId="4" borderId="106" xfId="2" applyNumberFormat="1" applyFont="1" applyFill="1" applyBorder="1" applyAlignment="1">
      <alignment horizontal="right" vertical="center" indent="3"/>
    </xf>
    <xf numFmtId="198" fontId="19" fillId="4" borderId="107" xfId="2" applyNumberFormat="1" applyFont="1" applyFill="1" applyBorder="1" applyAlignment="1">
      <alignment vertical="center"/>
    </xf>
    <xf numFmtId="197" fontId="19" fillId="4" borderId="21" xfId="0" applyNumberFormat="1" applyFont="1" applyFill="1" applyBorder="1" applyAlignment="1">
      <alignment horizontal="right" vertical="center"/>
    </xf>
    <xf numFmtId="204" fontId="19" fillId="4" borderId="100" xfId="3" applyNumberFormat="1" applyFont="1" applyFill="1" applyBorder="1" applyAlignment="1">
      <alignment horizontal="right" vertical="center" indent="3"/>
    </xf>
    <xf numFmtId="164" fontId="19" fillId="4" borderId="21" xfId="0" quotePrefix="1" applyNumberFormat="1" applyFont="1" applyFill="1" applyBorder="1" applyAlignment="1">
      <alignment horizontal="right" vertical="center" indent="2"/>
    </xf>
    <xf numFmtId="204" fontId="19" fillId="4" borderId="73" xfId="3" quotePrefix="1" applyNumberFormat="1" applyFont="1" applyFill="1" applyBorder="1" applyAlignment="1">
      <alignment horizontal="right" vertical="center" indent="2"/>
    </xf>
    <xf numFmtId="0" fontId="28" fillId="4" borderId="35" xfId="0" applyFont="1" applyFill="1" applyBorder="1" applyAlignment="1">
      <alignment horizontal="center" vertical="center"/>
    </xf>
    <xf numFmtId="198" fontId="19" fillId="4" borderId="108" xfId="2" applyNumberFormat="1" applyFont="1" applyFill="1" applyBorder="1" applyAlignment="1">
      <alignment horizontal="right" vertical="center" indent="3"/>
    </xf>
    <xf numFmtId="198" fontId="19" fillId="4" borderId="110" xfId="2" applyNumberFormat="1" applyFont="1" applyFill="1" applyBorder="1" applyAlignment="1">
      <alignment vertical="center"/>
    </xf>
    <xf numFmtId="197" fontId="19" fillId="4" borderId="46" xfId="0" applyNumberFormat="1" applyFont="1" applyFill="1" applyBorder="1" applyAlignment="1">
      <alignment horizontal="right" vertical="center"/>
    </xf>
    <xf numFmtId="204" fontId="19" fillId="4" borderId="109" xfId="3" applyNumberFormat="1" applyFont="1" applyFill="1" applyBorder="1" applyAlignment="1">
      <alignment horizontal="right" vertical="center" indent="3"/>
    </xf>
    <xf numFmtId="197" fontId="19" fillId="4" borderId="46" xfId="2" applyNumberFormat="1" applyFont="1" applyFill="1" applyBorder="1" applyAlignment="1">
      <alignment horizontal="right" vertical="center" indent="2"/>
    </xf>
    <xf numFmtId="204" fontId="19" fillId="4" borderId="93" xfId="0" applyNumberFormat="1" applyFont="1" applyFill="1" applyBorder="1" applyAlignment="1">
      <alignment horizontal="right" vertical="center" indent="2"/>
    </xf>
    <xf numFmtId="198" fontId="19" fillId="4" borderId="0" xfId="1" applyNumberFormat="1" applyFont="1" applyFill="1" applyBorder="1" applyAlignment="1">
      <alignment horizontal="right" vertical="center" indent="2"/>
    </xf>
    <xf numFmtId="198" fontId="19" fillId="5" borderId="0" xfId="1" applyNumberFormat="1" applyFont="1" applyFill="1" applyBorder="1" applyAlignment="1">
      <alignment horizontal="right" vertical="center" indent="2"/>
    </xf>
    <xf numFmtId="0" fontId="54" fillId="5" borderId="15" xfId="0" applyFont="1" applyFill="1" applyBorder="1"/>
    <xf numFmtId="0" fontId="54" fillId="5" borderId="15" xfId="0" applyFont="1" applyFill="1" applyBorder="1" applyAlignment="1">
      <alignment horizontal="left" indent="1"/>
    </xf>
    <xf numFmtId="0" fontId="71" fillId="5" borderId="15" xfId="0" applyFont="1" applyFill="1" applyBorder="1" applyAlignment="1">
      <alignment horizontal="left" indent="3"/>
    </xf>
    <xf numFmtId="0" fontId="54" fillId="5" borderId="16" xfId="0" applyFont="1" applyFill="1" applyBorder="1"/>
    <xf numFmtId="0" fontId="23" fillId="4" borderId="15" xfId="0" applyFont="1" applyFill="1" applyBorder="1" applyAlignment="1">
      <alignment horizontal="left" indent="1"/>
    </xf>
    <xf numFmtId="0" fontId="60" fillId="4" borderId="15" xfId="0" applyFont="1" applyFill="1" applyBorder="1" applyAlignment="1">
      <alignment horizontal="left" indent="3"/>
    </xf>
    <xf numFmtId="0" fontId="23" fillId="4" borderId="16" xfId="0" applyFont="1" applyFill="1" applyBorder="1" applyAlignment="1">
      <alignment vertical="center"/>
    </xf>
    <xf numFmtId="0" fontId="0" fillId="0" borderId="104" xfId="0" applyBorder="1"/>
    <xf numFmtId="0" fontId="53" fillId="3" borderId="111" xfId="0" applyFont="1" applyFill="1" applyBorder="1" applyAlignment="1">
      <alignment horizontal="center" vertical="center" wrapText="1"/>
    </xf>
    <xf numFmtId="0" fontId="48" fillId="3" borderId="77" xfId="0" applyFont="1" applyFill="1" applyBorder="1" applyAlignment="1">
      <alignment horizontal="center" vertical="center" wrapText="1"/>
    </xf>
    <xf numFmtId="198" fontId="19" fillId="4" borderId="0" xfId="1" applyNumberFormat="1" applyFont="1" applyFill="1" applyBorder="1" applyAlignment="1">
      <alignment horizontal="right" indent="1"/>
    </xf>
    <xf numFmtId="198" fontId="19" fillId="4" borderId="0" xfId="1" quotePrefix="1" applyNumberFormat="1" applyFont="1" applyFill="1" applyBorder="1" applyAlignment="1">
      <alignment horizontal="right" indent="1"/>
    </xf>
    <xf numFmtId="197" fontId="19" fillId="4" borderId="0" xfId="1" applyNumberFormat="1" applyFont="1" applyFill="1" applyBorder="1" applyAlignment="1">
      <alignment horizontal="right" indent="1"/>
    </xf>
    <xf numFmtId="197" fontId="19" fillId="4" borderId="0" xfId="1" quotePrefix="1" applyNumberFormat="1" applyFont="1" applyFill="1" applyBorder="1" applyAlignment="1">
      <alignment horizontal="right" indent="1"/>
    </xf>
    <xf numFmtId="0" fontId="0" fillId="0" borderId="41" xfId="0" applyBorder="1"/>
    <xf numFmtId="0" fontId="53" fillId="3" borderId="24" xfId="0" applyFont="1" applyFill="1" applyBorder="1" applyAlignment="1">
      <alignment horizontal="center" vertical="center" wrapText="1"/>
    </xf>
    <xf numFmtId="0" fontId="48" fillId="3" borderId="77" xfId="0" applyFont="1" applyFill="1" applyBorder="1" applyAlignment="1">
      <alignment horizontal="center" vertical="center"/>
    </xf>
    <xf numFmtId="10" fontId="19" fillId="4" borderId="54" xfId="0" applyNumberFormat="1" applyFont="1" applyFill="1" applyBorder="1" applyAlignment="1">
      <alignment horizontal="right" vertical="center" indent="2"/>
    </xf>
    <xf numFmtId="204" fontId="19" fillId="4" borderId="100" xfId="0" applyNumberFormat="1" applyFont="1" applyFill="1" applyBorder="1" applyAlignment="1">
      <alignment horizontal="right" vertical="center" indent="2"/>
    </xf>
    <xf numFmtId="204" fontId="19" fillId="4" borderId="54" xfId="0" applyNumberFormat="1" applyFont="1" applyFill="1" applyBorder="1" applyAlignment="1">
      <alignment horizontal="right" vertical="center" indent="2"/>
    </xf>
    <xf numFmtId="204" fontId="19" fillId="4" borderId="54" xfId="0" quotePrefix="1" applyNumberFormat="1" applyFont="1" applyFill="1" applyBorder="1" applyAlignment="1">
      <alignment horizontal="right" vertical="center" indent="2"/>
    </xf>
    <xf numFmtId="204" fontId="19" fillId="4" borderId="109" xfId="0" applyNumberFormat="1" applyFont="1" applyFill="1" applyBorder="1" applyAlignment="1">
      <alignment horizontal="right" vertical="center" indent="2"/>
    </xf>
    <xf numFmtId="3" fontId="19" fillId="4" borderId="55" xfId="1" applyNumberFormat="1" applyFont="1" applyFill="1" applyBorder="1" applyAlignment="1">
      <alignment horizontal="right" vertical="center"/>
    </xf>
    <xf numFmtId="197" fontId="19" fillId="4" borderId="107" xfId="2" applyNumberFormat="1" applyFont="1" applyFill="1" applyBorder="1" applyAlignment="1">
      <alignment horizontal="right" vertical="center"/>
    </xf>
    <xf numFmtId="198" fontId="19" fillId="4" borderId="55" xfId="1" applyNumberFormat="1" applyFont="1" applyFill="1" applyBorder="1" applyAlignment="1">
      <alignment horizontal="right" vertical="center"/>
    </xf>
    <xf numFmtId="198" fontId="19" fillId="4" borderId="55" xfId="1" quotePrefix="1" applyNumberFormat="1" applyFont="1" applyFill="1" applyBorder="1" applyAlignment="1">
      <alignment horizontal="right" vertical="center"/>
    </xf>
    <xf numFmtId="197" fontId="19" fillId="4" borderId="55" xfId="2" applyNumberFormat="1" applyFont="1" applyFill="1" applyBorder="1" applyAlignment="1">
      <alignment horizontal="right" vertical="center"/>
    </xf>
    <xf numFmtId="197" fontId="19" fillId="4" borderId="110" xfId="2" applyNumberFormat="1" applyFont="1" applyFill="1" applyBorder="1" applyAlignment="1">
      <alignment horizontal="right" vertical="center"/>
    </xf>
    <xf numFmtId="197" fontId="19" fillId="4" borderId="55" xfId="2" applyNumberFormat="1" applyFont="1" applyFill="1" applyBorder="1" applyAlignment="1">
      <alignment vertical="center"/>
    </xf>
    <xf numFmtId="196" fontId="36" fillId="3" borderId="40" xfId="0" applyNumberFormat="1" applyFont="1" applyFill="1" applyBorder="1" applyAlignment="1">
      <alignment horizontal="center" vertical="center" wrapText="1"/>
    </xf>
    <xf numFmtId="199" fontId="0" fillId="3" borderId="27" xfId="3" applyNumberFormat="1" applyFont="1" applyFill="1" applyBorder="1" applyAlignment="1">
      <alignment horizontal="right" vertical="center" indent="2"/>
    </xf>
    <xf numFmtId="199" fontId="0" fillId="3" borderId="112" xfId="3" applyNumberFormat="1" applyFont="1" applyFill="1" applyBorder="1" applyAlignment="1">
      <alignment horizontal="right" vertical="center" indent="2"/>
    </xf>
    <xf numFmtId="199" fontId="0" fillId="3" borderId="113" xfId="3" applyNumberFormat="1" applyFont="1" applyFill="1" applyBorder="1" applyAlignment="1">
      <alignment horizontal="right" vertical="center" indent="2"/>
    </xf>
    <xf numFmtId="199" fontId="0" fillId="11" borderId="13" xfId="1" applyNumberFormat="1" applyFont="1" applyFill="1" applyBorder="1" applyAlignment="1">
      <alignment horizontal="right" vertical="center" indent="2"/>
    </xf>
    <xf numFmtId="167" fontId="0" fillId="11" borderId="13" xfId="3" applyNumberFormat="1" applyFont="1" applyFill="1" applyBorder="1" applyAlignment="1">
      <alignment horizontal="right" indent="2"/>
    </xf>
    <xf numFmtId="199" fontId="0" fillId="3" borderId="27" xfId="3" applyNumberFormat="1" applyFont="1" applyFill="1" applyBorder="1" applyAlignment="1">
      <alignment horizontal="right" indent="2"/>
    </xf>
    <xf numFmtId="199" fontId="0" fillId="3" borderId="112" xfId="3" applyNumberFormat="1" applyFont="1" applyFill="1" applyBorder="1" applyAlignment="1">
      <alignment horizontal="right" indent="2"/>
    </xf>
    <xf numFmtId="199" fontId="0" fillId="3" borderId="113" xfId="3" applyNumberFormat="1" applyFont="1" applyFill="1" applyBorder="1" applyAlignment="1">
      <alignment horizontal="right" indent="2"/>
    </xf>
    <xf numFmtId="198" fontId="0" fillId="11" borderId="13" xfId="1" applyNumberFormat="1" applyFont="1" applyFill="1" applyBorder="1" applyAlignment="1">
      <alignment horizontal="right" indent="2"/>
    </xf>
    <xf numFmtId="199" fontId="0" fillId="11" borderId="13" xfId="3" applyNumberFormat="1" applyFont="1" applyFill="1" applyBorder="1" applyAlignment="1">
      <alignment horizontal="right" indent="2"/>
    </xf>
    <xf numFmtId="0" fontId="0" fillId="22" borderId="114" xfId="0" applyFill="1" applyBorder="1" applyAlignment="1">
      <alignment horizontal="center" vertical="center"/>
    </xf>
    <xf numFmtId="0" fontId="0" fillId="22" borderId="115" xfId="0" applyFill="1" applyBorder="1" applyAlignment="1">
      <alignment horizontal="center" vertical="center"/>
    </xf>
    <xf numFmtId="0" fontId="0" fillId="22" borderId="116" xfId="0" applyFill="1" applyBorder="1" applyAlignment="1">
      <alignment horizontal="center" vertical="center"/>
    </xf>
    <xf numFmtId="0" fontId="0" fillId="11" borderId="20" xfId="0" applyFill="1" applyBorder="1" applyAlignment="1">
      <alignment horizontal="center" vertical="center"/>
    </xf>
    <xf numFmtId="0" fontId="0" fillId="11" borderId="20" xfId="0" applyFill="1" applyBorder="1" applyAlignment="1">
      <alignment vertical="center"/>
    </xf>
    <xf numFmtId="0" fontId="0" fillId="12" borderId="114" xfId="0" applyFill="1" applyBorder="1" applyAlignment="1">
      <alignment horizontal="center" vertical="center"/>
    </xf>
    <xf numFmtId="0" fontId="0" fillId="12" borderId="115" xfId="0" applyFill="1" applyBorder="1" applyAlignment="1">
      <alignment horizontal="center" vertical="center"/>
    </xf>
    <xf numFmtId="0" fontId="0" fillId="12" borderId="116" xfId="0" applyFill="1" applyBorder="1" applyAlignment="1">
      <alignment horizontal="center" vertical="center"/>
    </xf>
    <xf numFmtId="0" fontId="0" fillId="13" borderId="114" xfId="0" applyFill="1" applyBorder="1" applyAlignment="1">
      <alignment horizontal="center" vertical="center"/>
    </xf>
    <xf numFmtId="0" fontId="0" fillId="13" borderId="115" xfId="0" applyFill="1" applyBorder="1" applyAlignment="1">
      <alignment horizontal="center" vertical="center"/>
    </xf>
    <xf numFmtId="0" fontId="0" fillId="13" borderId="116" xfId="0" applyFill="1" applyBorder="1" applyAlignment="1">
      <alignment horizontal="center" vertical="center"/>
    </xf>
    <xf numFmtId="0" fontId="0" fillId="14" borderId="114" xfId="0" applyFill="1" applyBorder="1" applyAlignment="1">
      <alignment horizontal="center" vertical="center"/>
    </xf>
    <xf numFmtId="0" fontId="0" fillId="14" borderId="115" xfId="0" applyFill="1" applyBorder="1" applyAlignment="1">
      <alignment horizontal="center" vertical="center"/>
    </xf>
    <xf numFmtId="0" fontId="0" fillId="14" borderId="116" xfId="0" applyFill="1" applyBorder="1" applyAlignment="1">
      <alignment horizontal="center" vertical="center"/>
    </xf>
    <xf numFmtId="0" fontId="0" fillId="15" borderId="114" xfId="0" applyFill="1" applyBorder="1" applyAlignment="1">
      <alignment horizontal="center" vertical="center"/>
    </xf>
    <xf numFmtId="0" fontId="0" fillId="15" borderId="115" xfId="0" applyFill="1" applyBorder="1" applyAlignment="1">
      <alignment horizontal="center" vertical="center"/>
    </xf>
    <xf numFmtId="0" fontId="0" fillId="15" borderId="116" xfId="0" applyFill="1" applyBorder="1" applyAlignment="1">
      <alignment horizontal="center" vertical="center"/>
    </xf>
    <xf numFmtId="197" fontId="19" fillId="4" borderId="5" xfId="1" applyNumberFormat="1" applyFont="1" applyFill="1" applyBorder="1" applyAlignment="1">
      <alignment horizontal="right" vertical="center" indent="6"/>
    </xf>
    <xf numFmtId="205" fontId="19" fillId="4" borderId="0" xfId="3" applyNumberFormat="1" applyFont="1" applyFill="1" applyBorder="1" applyAlignment="1">
      <alignment horizontal="right" vertical="center" indent="3"/>
    </xf>
    <xf numFmtId="204" fontId="19" fillId="4" borderId="5" xfId="1" applyNumberFormat="1" applyFont="1" applyFill="1" applyBorder="1" applyAlignment="1">
      <alignment horizontal="center" vertical="center"/>
    </xf>
    <xf numFmtId="205" fontId="7" fillId="4" borderId="0" xfId="0" applyNumberFormat="1" applyFont="1" applyFill="1" applyBorder="1" applyAlignment="1">
      <alignment horizontal="right" vertical="center" indent="3"/>
    </xf>
    <xf numFmtId="204" fontId="11" fillId="4" borderId="5" xfId="0" applyNumberFormat="1" applyFont="1" applyFill="1" applyBorder="1" applyAlignment="1">
      <alignment horizontal="right" vertical="center" indent="3"/>
    </xf>
    <xf numFmtId="202" fontId="23" fillId="4" borderId="66" xfId="0" applyNumberFormat="1" applyFont="1" applyFill="1" applyBorder="1" applyAlignment="1">
      <alignment horizontal="center" vertical="center"/>
    </xf>
    <xf numFmtId="202" fontId="23" fillId="4" borderId="88" xfId="0" applyNumberFormat="1" applyFont="1" applyFill="1" applyBorder="1" applyAlignment="1">
      <alignment horizontal="center" vertical="center"/>
    </xf>
    <xf numFmtId="202" fontId="23" fillId="6" borderId="64" xfId="0" applyNumberFormat="1" applyFont="1" applyFill="1" applyBorder="1" applyAlignment="1">
      <alignment horizontal="center" vertical="center"/>
    </xf>
    <xf numFmtId="202" fontId="23" fillId="6" borderId="61" xfId="0" applyNumberFormat="1" applyFont="1" applyFill="1" applyBorder="1" applyAlignment="1">
      <alignment horizontal="center" vertical="center"/>
    </xf>
    <xf numFmtId="202" fontId="31" fillId="4" borderId="5" xfId="2" applyNumberFormat="1" applyFont="1" applyFill="1" applyBorder="1" applyAlignment="1">
      <alignment horizontal="center" vertical="center"/>
    </xf>
    <xf numFmtId="202" fontId="42" fillId="4" borderId="5" xfId="2" applyNumberFormat="1" applyFont="1" applyFill="1" applyBorder="1" applyAlignment="1">
      <alignment horizontal="center" vertical="center"/>
    </xf>
    <xf numFmtId="197" fontId="28" fillId="4" borderId="63" xfId="0" quotePrefix="1" applyNumberFormat="1" applyFont="1" applyFill="1" applyBorder="1" applyAlignment="1">
      <alignment horizontal="right" vertical="center" indent="4"/>
    </xf>
    <xf numFmtId="198" fontId="28" fillId="4" borderId="63" xfId="0" quotePrefix="1" applyNumberFormat="1" applyFont="1" applyFill="1" applyBorder="1" applyAlignment="1">
      <alignment horizontal="right" vertical="center" indent="4"/>
    </xf>
    <xf numFmtId="197" fontId="28" fillId="4" borderId="64" xfId="0" applyNumberFormat="1" applyFont="1" applyFill="1" applyBorder="1" applyAlignment="1">
      <alignment horizontal="right" vertical="center" indent="4"/>
    </xf>
    <xf numFmtId="198" fontId="28" fillId="4" borderId="60" xfId="0" applyNumberFormat="1" applyFont="1" applyFill="1" applyBorder="1" applyAlignment="1">
      <alignment horizontal="right" vertical="center" indent="3"/>
    </xf>
    <xf numFmtId="198" fontId="28" fillId="4" borderId="61" xfId="0" applyNumberFormat="1" applyFont="1" applyFill="1" applyBorder="1" applyAlignment="1">
      <alignment horizontal="right" vertical="top" indent="3"/>
    </xf>
    <xf numFmtId="196" fontId="28" fillId="4" borderId="4" xfId="0" applyNumberFormat="1" applyFont="1" applyFill="1" applyBorder="1" applyAlignment="1">
      <alignment horizontal="center" vertical="top"/>
    </xf>
    <xf numFmtId="197" fontId="19" fillId="4" borderId="0" xfId="2" applyNumberFormat="1" applyFont="1" applyFill="1" applyBorder="1" applyAlignment="1">
      <alignment horizontal="right" vertical="center" indent="1"/>
    </xf>
    <xf numFmtId="197" fontId="19" fillId="4" borderId="0" xfId="0" quotePrefix="1" applyNumberFormat="1" applyFont="1" applyFill="1" applyBorder="1" applyAlignment="1">
      <alignment horizontal="right" vertical="center"/>
    </xf>
    <xf numFmtId="197" fontId="8" fillId="4" borderId="0" xfId="1" applyNumberFormat="1" applyFont="1" applyFill="1" applyBorder="1" applyAlignment="1">
      <alignment horizontal="right" vertical="center"/>
    </xf>
    <xf numFmtId="197" fontId="19" fillId="4" borderId="0" xfId="1" applyNumberFormat="1" applyFont="1" applyFill="1" applyBorder="1" applyAlignment="1">
      <alignment horizontal="right" vertical="center" indent="2"/>
    </xf>
    <xf numFmtId="197" fontId="19" fillId="4" borderId="0" xfId="1" applyNumberFormat="1" applyFont="1" applyFill="1" applyBorder="1" applyAlignment="1">
      <alignment horizontal="right" vertical="center" indent="4"/>
    </xf>
    <xf numFmtId="197" fontId="19" fillId="4" borderId="0" xfId="0" applyNumberFormat="1" applyFont="1" applyFill="1" applyBorder="1" applyAlignment="1">
      <alignment horizontal="right" vertical="center" indent="4"/>
    </xf>
    <xf numFmtId="0" fontId="19" fillId="10" borderId="4" xfId="0" applyFont="1" applyFill="1" applyBorder="1" applyAlignment="1">
      <alignment horizontal="left" wrapText="1" indent="1"/>
    </xf>
    <xf numFmtId="198" fontId="70" fillId="10" borderId="11" xfId="0" applyNumberFormat="1" applyFont="1" applyFill="1" applyBorder="1" applyAlignment="1">
      <alignment horizontal="right" indent="1"/>
    </xf>
    <xf numFmtId="197" fontId="70" fillId="10" borderId="0" xfId="0" applyNumberFormat="1" applyFont="1" applyFill="1" applyBorder="1" applyAlignment="1">
      <alignment horizontal="right" indent="1"/>
    </xf>
    <xf numFmtId="198" fontId="70" fillId="10" borderId="55" xfId="0" applyNumberFormat="1" applyFont="1" applyFill="1" applyBorder="1"/>
    <xf numFmtId="198" fontId="70" fillId="10" borderId="54" xfId="0" applyNumberFormat="1" applyFont="1" applyFill="1" applyBorder="1" applyAlignment="1">
      <alignment horizontal="right" indent="2"/>
    </xf>
    <xf numFmtId="198" fontId="19" fillId="10" borderId="55" xfId="0" applyNumberFormat="1" applyFont="1" applyFill="1" applyBorder="1"/>
    <xf numFmtId="197" fontId="19" fillId="10" borderId="0" xfId="0" applyNumberFormat="1" applyFont="1" applyFill="1" applyBorder="1"/>
    <xf numFmtId="197" fontId="19" fillId="10" borderId="5" xfId="0" applyNumberFormat="1" applyFont="1" applyFill="1" applyBorder="1" applyAlignment="1">
      <alignment horizontal="right" indent="3"/>
    </xf>
    <xf numFmtId="0" fontId="34" fillId="10" borderId="4" xfId="0" applyFont="1" applyFill="1" applyBorder="1" applyAlignment="1">
      <alignment horizontal="left" vertical="center" indent="3"/>
    </xf>
    <xf numFmtId="198" fontId="73" fillId="10" borderId="11" xfId="0" applyNumberFormat="1" applyFont="1" applyFill="1" applyBorder="1" applyAlignment="1">
      <alignment horizontal="right" vertical="center" indent="1"/>
    </xf>
    <xf numFmtId="198" fontId="73" fillId="10" borderId="0" xfId="0" applyNumberFormat="1" applyFont="1" applyFill="1" applyBorder="1" applyAlignment="1">
      <alignment horizontal="right" vertical="center" indent="1"/>
    </xf>
    <xf numFmtId="198" fontId="73" fillId="10" borderId="55" xfId="0" applyNumberFormat="1" applyFont="1" applyFill="1" applyBorder="1" applyAlignment="1">
      <alignment vertical="center"/>
    </xf>
    <xf numFmtId="198" fontId="73" fillId="10" borderId="54" xfId="0" applyNumberFormat="1" applyFont="1" applyFill="1" applyBorder="1" applyAlignment="1">
      <alignment horizontal="right" vertical="center" indent="2"/>
    </xf>
    <xf numFmtId="198" fontId="34" fillId="10" borderId="55" xfId="0" applyNumberFormat="1" applyFont="1" applyFill="1" applyBorder="1" applyAlignment="1">
      <alignment vertical="center"/>
    </xf>
    <xf numFmtId="198" fontId="34" fillId="10" borderId="0" xfId="0" applyNumberFormat="1" applyFont="1" applyFill="1" applyBorder="1" applyAlignment="1">
      <alignment vertical="center"/>
    </xf>
    <xf numFmtId="198" fontId="34" fillId="10" borderId="5" xfId="0" applyNumberFormat="1" applyFont="1" applyFill="1" applyBorder="1" applyAlignment="1">
      <alignment horizontal="right" vertical="center" indent="3"/>
    </xf>
    <xf numFmtId="0" fontId="19" fillId="10" borderId="4" xfId="0" applyFont="1" applyFill="1" applyBorder="1" applyAlignment="1">
      <alignment horizontal="left" vertical="center" indent="1"/>
    </xf>
    <xf numFmtId="198" fontId="70" fillId="10" borderId="11" xfId="0" applyNumberFormat="1" applyFont="1" applyFill="1" applyBorder="1" applyAlignment="1">
      <alignment horizontal="right" vertical="center" indent="1"/>
    </xf>
    <xf numFmtId="198" fontId="70" fillId="10" borderId="0" xfId="0" applyNumberFormat="1" applyFont="1" applyFill="1" applyBorder="1" applyAlignment="1">
      <alignment horizontal="right" vertical="center" indent="1"/>
    </xf>
    <xf numFmtId="198" fontId="70" fillId="10" borderId="55" xfId="0" applyNumberFormat="1" applyFont="1" applyFill="1" applyBorder="1" applyAlignment="1">
      <alignment vertical="center"/>
    </xf>
    <xf numFmtId="198" fontId="70" fillId="10" borderId="54" xfId="0" applyNumberFormat="1" applyFont="1" applyFill="1" applyBorder="1" applyAlignment="1">
      <alignment horizontal="right" vertical="center" indent="2"/>
    </xf>
    <xf numFmtId="198" fontId="19" fillId="10" borderId="55" xfId="0" applyNumberFormat="1" applyFont="1" applyFill="1" applyBorder="1" applyAlignment="1">
      <alignment vertical="center"/>
    </xf>
    <xf numFmtId="198" fontId="19" fillId="10" borderId="0" xfId="0" applyNumberFormat="1" applyFont="1" applyFill="1" applyBorder="1" applyAlignment="1">
      <alignment vertical="center"/>
    </xf>
    <xf numFmtId="198" fontId="19" fillId="10" borderId="5" xfId="0" applyNumberFormat="1" applyFont="1" applyFill="1" applyBorder="1" applyAlignment="1">
      <alignment horizontal="right" vertical="center" indent="3"/>
    </xf>
    <xf numFmtId="198" fontId="73" fillId="10" borderId="11" xfId="0" applyNumberFormat="1" applyFont="1" applyFill="1" applyBorder="1" applyAlignment="1">
      <alignment horizontal="right" vertical="top" indent="1"/>
    </xf>
    <xf numFmtId="197" fontId="73" fillId="10" borderId="0" xfId="0" applyNumberFormat="1" applyFont="1" applyFill="1" applyBorder="1" applyAlignment="1">
      <alignment horizontal="right" vertical="top" indent="1"/>
    </xf>
    <xf numFmtId="198" fontId="73" fillId="10" borderId="55" xfId="0" applyNumberFormat="1" applyFont="1" applyFill="1" applyBorder="1" applyAlignment="1">
      <alignment vertical="top"/>
    </xf>
    <xf numFmtId="198" fontId="73" fillId="10" borderId="54" xfId="0" applyNumberFormat="1" applyFont="1" applyFill="1" applyBorder="1" applyAlignment="1">
      <alignment horizontal="right" vertical="top" indent="2"/>
    </xf>
    <xf numFmtId="198" fontId="34" fillId="10" borderId="55" xfId="0" applyNumberFormat="1" applyFont="1" applyFill="1" applyBorder="1" applyAlignment="1">
      <alignment vertical="top"/>
    </xf>
    <xf numFmtId="197" fontId="34" fillId="10" borderId="0" xfId="0" applyNumberFormat="1" applyFont="1" applyFill="1" applyBorder="1" applyAlignment="1">
      <alignment vertical="top"/>
    </xf>
    <xf numFmtId="197" fontId="34" fillId="10" borderId="5" xfId="0" applyNumberFormat="1" applyFont="1" applyFill="1" applyBorder="1" applyAlignment="1">
      <alignment horizontal="right" vertical="top" indent="3"/>
    </xf>
    <xf numFmtId="197" fontId="8" fillId="4" borderId="0" xfId="0" applyNumberFormat="1" applyFont="1" applyFill="1" applyBorder="1" applyAlignment="1">
      <alignment horizontal="right" vertical="center" indent="3"/>
    </xf>
    <xf numFmtId="197" fontId="8" fillId="4" borderId="0" xfId="0" applyNumberFormat="1" applyFont="1" applyFill="1" applyBorder="1" applyAlignment="1">
      <alignment horizontal="right" vertical="center" indent="1"/>
    </xf>
    <xf numFmtId="197" fontId="8" fillId="4" borderId="0" xfId="1" applyNumberFormat="1" applyFont="1" applyFill="1" applyBorder="1" applyAlignment="1">
      <alignment horizontal="right" vertical="center" indent="1"/>
    </xf>
    <xf numFmtId="204" fontId="8" fillId="4" borderId="63" xfId="0" applyNumberFormat="1" applyFont="1" applyFill="1" applyBorder="1" applyAlignment="1">
      <alignment horizontal="center" vertical="center"/>
    </xf>
    <xf numFmtId="204" fontId="8" fillId="4" borderId="0" xfId="0" applyNumberFormat="1" applyFont="1" applyFill="1" applyBorder="1" applyAlignment="1">
      <alignment horizontal="right" vertical="center"/>
    </xf>
    <xf numFmtId="204" fontId="8" fillId="4" borderId="0" xfId="0" applyNumberFormat="1" applyFont="1" applyFill="1" applyBorder="1" applyAlignment="1">
      <alignment horizontal="center" vertical="center"/>
    </xf>
    <xf numFmtId="204" fontId="8" fillId="4" borderId="5" xfId="0" applyNumberFormat="1" applyFont="1" applyFill="1" applyBorder="1" applyAlignment="1">
      <alignment horizontal="right" vertical="center"/>
    </xf>
    <xf numFmtId="204" fontId="8" fillId="4" borderId="63" xfId="0" applyNumberFormat="1" applyFont="1" applyFill="1" applyBorder="1" applyAlignment="1">
      <alignment vertical="center"/>
    </xf>
    <xf numFmtId="204" fontId="8" fillId="4" borderId="5" xfId="0" applyNumberFormat="1" applyFont="1" applyFill="1" applyBorder="1" applyAlignment="1">
      <alignment horizontal="center" vertical="center"/>
    </xf>
    <xf numFmtId="198" fontId="11" fillId="4" borderId="0" xfId="1" applyNumberFormat="1" applyFont="1" applyFill="1" applyBorder="1" applyAlignment="1">
      <alignment horizontal="right"/>
    </xf>
    <xf numFmtId="198" fontId="11" fillId="4" borderId="55" xfId="1" applyNumberFormat="1" applyFont="1" applyFill="1" applyBorder="1" applyAlignment="1">
      <alignment horizontal="right"/>
    </xf>
    <xf numFmtId="198" fontId="11" fillId="4" borderId="5" xfId="0" applyNumberFormat="1" applyFont="1" applyFill="1" applyBorder="1" applyAlignment="1">
      <alignment horizontal="right" vertical="center" indent="3"/>
    </xf>
    <xf numFmtId="198" fontId="11" fillId="4" borderId="5" xfId="1" applyNumberFormat="1" applyFont="1" applyFill="1" applyBorder="1" applyAlignment="1">
      <alignment horizontal="right" vertical="center" indent="3"/>
    </xf>
    <xf numFmtId="198" fontId="11" fillId="4" borderId="55" xfId="1" applyNumberFormat="1" applyFont="1" applyFill="1" applyBorder="1" applyAlignment="1">
      <alignment horizontal="right" vertical="center" indent="2"/>
    </xf>
    <xf numFmtId="198" fontId="11" fillId="4" borderId="55" xfId="0" applyNumberFormat="1" applyFont="1" applyFill="1" applyBorder="1" applyAlignment="1">
      <alignment vertical="center"/>
    </xf>
    <xf numFmtId="198" fontId="11" fillId="4" borderId="0" xfId="1" applyNumberFormat="1" applyFont="1" applyFill="1" applyBorder="1" applyAlignment="1">
      <alignment horizontal="right" vertical="center"/>
    </xf>
    <xf numFmtId="198" fontId="12" fillId="10" borderId="10" xfId="2" applyNumberFormat="1" applyFont="1" applyFill="1" applyBorder="1" applyAlignment="1">
      <alignment horizontal="center" vertical="center"/>
    </xf>
    <xf numFmtId="202" fontId="12" fillId="4" borderId="22" xfId="0" applyNumberFormat="1" applyFont="1" applyFill="1" applyBorder="1" applyAlignment="1">
      <alignment horizontal="right" vertical="center" indent="5"/>
    </xf>
    <xf numFmtId="203" fontId="12" fillId="4" borderId="22" xfId="0" applyNumberFormat="1" applyFont="1" applyFill="1" applyBorder="1" applyAlignment="1">
      <alignment horizontal="right" vertical="center" indent="5"/>
    </xf>
    <xf numFmtId="198" fontId="12" fillId="4" borderId="22" xfId="0" applyNumberFormat="1" applyFont="1" applyFill="1" applyBorder="1" applyAlignment="1">
      <alignment horizontal="right" vertical="center" indent="5"/>
    </xf>
    <xf numFmtId="197" fontId="12" fillId="4" borderId="22" xfId="0" applyNumberFormat="1" applyFont="1" applyFill="1" applyBorder="1" applyAlignment="1">
      <alignment horizontal="right" vertical="center" indent="5"/>
    </xf>
    <xf numFmtId="0" fontId="12" fillId="4" borderId="103" xfId="0" quotePrefix="1" applyFont="1" applyFill="1" applyBorder="1" applyAlignment="1">
      <alignment horizontal="right" vertical="center" indent="5"/>
    </xf>
    <xf numFmtId="197" fontId="12" fillId="4" borderId="5" xfId="0" applyNumberFormat="1" applyFont="1" applyFill="1" applyBorder="1" applyAlignment="1">
      <alignment horizontal="right" vertical="center" indent="5"/>
    </xf>
    <xf numFmtId="198" fontId="12" fillId="4" borderId="5" xfId="0" applyNumberFormat="1" applyFont="1" applyFill="1" applyBorder="1" applyAlignment="1">
      <alignment horizontal="right" vertical="center" indent="5"/>
    </xf>
    <xf numFmtId="198" fontId="12" fillId="10" borderId="10" xfId="2" applyNumberFormat="1" applyFont="1" applyFill="1" applyBorder="1" applyAlignment="1">
      <alignment horizontal="right" vertical="center" indent="3"/>
    </xf>
    <xf numFmtId="198" fontId="12" fillId="4" borderId="10" xfId="0" applyNumberFormat="1" applyFont="1" applyFill="1" applyBorder="1" applyAlignment="1">
      <alignment horizontal="right" vertical="center" indent="3"/>
    </xf>
    <xf numFmtId="197" fontId="12" fillId="4" borderId="10" xfId="0" applyNumberFormat="1" applyFont="1" applyFill="1" applyBorder="1" applyAlignment="1">
      <alignment horizontal="right" vertical="center" indent="3"/>
    </xf>
    <xf numFmtId="0" fontId="12" fillId="4" borderId="54" xfId="0" quotePrefix="1" applyFont="1" applyFill="1" applyBorder="1" applyAlignment="1">
      <alignment horizontal="right" vertical="center" indent="3"/>
    </xf>
    <xf numFmtId="197" fontId="12" fillId="10" borderId="10" xfId="2" applyNumberFormat="1" applyFont="1" applyFill="1" applyBorder="1" applyAlignment="1">
      <alignment horizontal="right" vertical="center" indent="3"/>
    </xf>
    <xf numFmtId="198" fontId="12" fillId="10" borderId="10" xfId="2" quotePrefix="1" applyNumberFormat="1" applyFont="1" applyFill="1" applyBorder="1" applyAlignment="1">
      <alignment horizontal="right" vertical="center" indent="3"/>
    </xf>
    <xf numFmtId="0" fontId="12" fillId="4" borderId="65" xfId="0" quotePrefix="1" applyFont="1" applyFill="1" applyBorder="1" applyAlignment="1">
      <alignment horizontal="right" vertical="center" indent="4"/>
    </xf>
    <xf numFmtId="197" fontId="12" fillId="4" borderId="65" xfId="0" applyNumberFormat="1" applyFont="1" applyFill="1" applyBorder="1" applyAlignment="1">
      <alignment horizontal="right" vertical="center" indent="4"/>
    </xf>
    <xf numFmtId="198" fontId="12" fillId="4" borderId="65" xfId="0" applyNumberFormat="1" applyFont="1" applyFill="1" applyBorder="1" applyAlignment="1">
      <alignment horizontal="right" vertical="center" indent="4"/>
    </xf>
    <xf numFmtId="198" fontId="12" fillId="4" borderId="65" xfId="0" applyNumberFormat="1" applyFont="1" applyFill="1" applyBorder="1" applyAlignment="1">
      <alignment horizontal="right" vertical="center" wrapText="1" indent="4"/>
    </xf>
    <xf numFmtId="197" fontId="12" fillId="4" borderId="65" xfId="0" applyNumberFormat="1" applyFont="1" applyFill="1" applyBorder="1" applyAlignment="1">
      <alignment horizontal="right" vertical="center" wrapText="1" indent="4"/>
    </xf>
    <xf numFmtId="197" fontId="19" fillId="4" borderId="54" xfId="1" applyNumberFormat="1" applyFont="1" applyFill="1" applyBorder="1" applyAlignment="1">
      <alignment horizontal="right" indent="1"/>
    </xf>
    <xf numFmtId="198" fontId="9" fillId="4" borderId="11" xfId="1" applyNumberFormat="1" applyFont="1" applyFill="1" applyBorder="1" applyAlignment="1">
      <alignment horizontal="right" vertical="center" indent="4"/>
    </xf>
    <xf numFmtId="198" fontId="9" fillId="4" borderId="0" xfId="1" applyNumberFormat="1" applyFont="1" applyFill="1" applyAlignment="1">
      <alignment horizontal="right" vertical="center" indent="4"/>
    </xf>
    <xf numFmtId="198" fontId="9" fillId="4" borderId="55" xfId="1" applyNumberFormat="1" applyFont="1" applyFill="1" applyBorder="1" applyAlignment="1">
      <alignment horizontal="right" vertical="center" indent="2"/>
    </xf>
    <xf numFmtId="198" fontId="12" fillId="4" borderId="0" xfId="2" applyNumberFormat="1" applyFont="1" applyFill="1" applyAlignment="1">
      <alignment horizontal="center" vertical="center"/>
    </xf>
    <xf numFmtId="198" fontId="12" fillId="4" borderId="0" xfId="2" quotePrefix="1" applyNumberFormat="1" applyFont="1" applyFill="1" applyAlignment="1">
      <alignment horizontal="center" vertical="center"/>
    </xf>
    <xf numFmtId="198" fontId="21" fillId="5" borderId="11" xfId="0" applyNumberFormat="1" applyFont="1" applyFill="1" applyBorder="1" applyAlignment="1">
      <alignment horizontal="center" vertical="center"/>
    </xf>
    <xf numFmtId="198" fontId="12" fillId="4" borderId="0" xfId="0" quotePrefix="1" applyNumberFormat="1" applyFont="1" applyFill="1" applyAlignment="1">
      <alignment horizontal="center" vertical="center"/>
    </xf>
    <xf numFmtId="198" fontId="12" fillId="4" borderId="0" xfId="1" applyNumberFormat="1" applyFont="1" applyFill="1" applyAlignment="1">
      <alignment horizontal="center" vertical="center"/>
    </xf>
    <xf numFmtId="198" fontId="12" fillId="4" borderId="0" xfId="1" quotePrefix="1" applyNumberFormat="1" applyFont="1" applyFill="1" applyAlignment="1">
      <alignment horizontal="center" vertical="center"/>
    </xf>
    <xf numFmtId="197" fontId="12" fillId="4" borderId="55" xfId="1" quotePrefix="1" applyNumberFormat="1" applyFont="1" applyFill="1" applyBorder="1" applyAlignment="1">
      <alignment horizontal="right" indent="1"/>
    </xf>
    <xf numFmtId="197" fontId="12" fillId="4" borderId="55" xfId="2" applyNumberFormat="1" applyFont="1" applyFill="1" applyBorder="1" applyAlignment="1">
      <alignment horizontal="right" vertical="center" indent="1"/>
    </xf>
    <xf numFmtId="197" fontId="19" fillId="4" borderId="0" xfId="0" applyNumberFormat="1" applyFont="1" applyFill="1" applyBorder="1" applyAlignment="1">
      <alignment horizontal="right" vertical="center" indent="5"/>
    </xf>
    <xf numFmtId="197" fontId="7" fillId="4" borderId="0" xfId="0" applyNumberFormat="1" applyFont="1" applyFill="1" applyBorder="1" applyAlignment="1">
      <alignment horizontal="right" vertical="center" indent="8"/>
    </xf>
    <xf numFmtId="0" fontId="19" fillId="10" borderId="15" xfId="0" applyFont="1" applyFill="1" applyBorder="1" applyAlignment="1">
      <alignment horizontal="left" wrapText="1" indent="1"/>
    </xf>
    <xf numFmtId="197" fontId="70" fillId="10" borderId="54" xfId="0" applyNumberFormat="1" applyFont="1" applyFill="1" applyBorder="1" applyAlignment="1">
      <alignment horizontal="right" indent="1"/>
    </xf>
    <xf numFmtId="198" fontId="19" fillId="10" borderId="0" xfId="0" applyNumberFormat="1" applyFont="1" applyFill="1" applyBorder="1"/>
    <xf numFmtId="0" fontId="34" fillId="10" borderId="15" xfId="0" applyFont="1" applyFill="1" applyBorder="1" applyAlignment="1">
      <alignment horizontal="left" vertical="center" indent="3"/>
    </xf>
    <xf numFmtId="198" fontId="73" fillId="10" borderId="54" xfId="0" applyNumberFormat="1" applyFont="1" applyFill="1" applyBorder="1" applyAlignment="1">
      <alignment horizontal="right" vertical="center" indent="1"/>
    </xf>
    <xf numFmtId="0" fontId="19" fillId="10" borderId="15" xfId="0" applyFont="1" applyFill="1" applyBorder="1" applyAlignment="1">
      <alignment horizontal="left" vertical="center" indent="1"/>
    </xf>
    <xf numFmtId="198" fontId="70" fillId="10" borderId="54" xfId="0" applyNumberFormat="1" applyFont="1" applyFill="1" applyBorder="1" applyAlignment="1">
      <alignment horizontal="right" vertical="center" indent="1"/>
    </xf>
    <xf numFmtId="198" fontId="70" fillId="10" borderId="11" xfId="0" quotePrefix="1" applyNumberFormat="1" applyFont="1" applyFill="1" applyBorder="1" applyAlignment="1">
      <alignment horizontal="right" vertical="center" indent="1"/>
    </xf>
    <xf numFmtId="198" fontId="70" fillId="10" borderId="54" xfId="0" quotePrefix="1" applyNumberFormat="1" applyFont="1" applyFill="1" applyBorder="1" applyAlignment="1">
      <alignment horizontal="right" vertical="center" indent="1"/>
    </xf>
    <xf numFmtId="0" fontId="19" fillId="10" borderId="15" xfId="0" applyFont="1" applyFill="1" applyBorder="1" applyAlignment="1">
      <alignment horizontal="left" vertical="center" wrapText="1" indent="1"/>
    </xf>
    <xf numFmtId="197" fontId="70" fillId="10" borderId="54" xfId="0" applyNumberFormat="1" applyFont="1" applyFill="1" applyBorder="1" applyAlignment="1">
      <alignment horizontal="right" vertical="center" indent="1"/>
    </xf>
    <xf numFmtId="198" fontId="19" fillId="10" borderId="0" xfId="1" applyNumberFormat="1" applyFont="1" applyFill="1" applyBorder="1" applyAlignment="1">
      <alignment vertical="center"/>
    </xf>
    <xf numFmtId="197" fontId="19" fillId="10" borderId="0" xfId="2" applyNumberFormat="1" applyFont="1" applyFill="1" applyBorder="1" applyAlignment="1">
      <alignment vertical="center"/>
    </xf>
    <xf numFmtId="197" fontId="19" fillId="10" borderId="5" xfId="0" applyNumberFormat="1" applyFont="1" applyFill="1" applyBorder="1" applyAlignment="1">
      <alignment horizontal="right" vertical="center" indent="3"/>
    </xf>
    <xf numFmtId="198" fontId="42" fillId="4" borderId="0" xfId="0" applyNumberFormat="1" applyFont="1" applyFill="1" applyBorder="1" applyAlignment="1">
      <alignment horizontal="right"/>
    </xf>
    <xf numFmtId="198" fontId="55" fillId="4" borderId="0" xfId="0" applyNumberFormat="1" applyFont="1" applyFill="1" applyBorder="1" applyAlignment="1">
      <alignment horizontal="right"/>
    </xf>
    <xf numFmtId="0" fontId="35" fillId="0" borderId="0" xfId="4" applyFill="1"/>
    <xf numFmtId="0" fontId="14" fillId="0" borderId="0" xfId="0" applyFont="1" applyAlignment="1">
      <alignment horizontal="left"/>
    </xf>
    <xf numFmtId="164" fontId="54" fillId="5" borderId="0" xfId="0" applyNumberFormat="1" applyFont="1" applyFill="1" applyAlignment="1">
      <alignment horizontal="right" indent="1"/>
    </xf>
    <xf numFmtId="197" fontId="54" fillId="5" borderId="0" xfId="0" applyNumberFormat="1" applyFont="1" applyFill="1" applyAlignment="1">
      <alignment horizontal="right" indent="1"/>
    </xf>
    <xf numFmtId="198" fontId="71" fillId="5" borderId="0" xfId="0" applyNumberFormat="1" applyFont="1" applyFill="1" applyAlignment="1">
      <alignment horizontal="right" indent="1"/>
    </xf>
    <xf numFmtId="198" fontId="54" fillId="5" borderId="0" xfId="0" applyNumberFormat="1" applyFont="1" applyFill="1" applyAlignment="1">
      <alignment horizontal="right" indent="1"/>
    </xf>
    <xf numFmtId="197" fontId="54" fillId="5" borderId="0" xfId="2" applyNumberFormat="1" applyFont="1" applyFill="1" applyAlignment="1">
      <alignment horizontal="right" indent="1"/>
    </xf>
    <xf numFmtId="0" fontId="36" fillId="0" borderId="0" xfId="0" applyFont="1" applyAlignment="1">
      <alignment horizontal="center" vertical="top"/>
    </xf>
    <xf numFmtId="0" fontId="80" fillId="2" borderId="30" xfId="0" applyFont="1" applyFill="1" applyBorder="1" applyAlignment="1">
      <alignment horizontal="center" vertical="center"/>
    </xf>
    <xf numFmtId="0" fontId="82" fillId="2" borderId="31" xfId="0" applyFont="1" applyFill="1" applyBorder="1" applyAlignment="1">
      <alignment horizontal="center" vertical="center"/>
    </xf>
    <xf numFmtId="0" fontId="82" fillId="2" borderId="32" xfId="0" applyFont="1" applyFill="1" applyBorder="1" applyAlignment="1">
      <alignment horizontal="center" vertical="center"/>
    </xf>
    <xf numFmtId="0" fontId="74" fillId="3" borderId="0" xfId="0" applyFont="1" applyFill="1" applyAlignment="1">
      <alignment horizontal="left" wrapText="1"/>
    </xf>
    <xf numFmtId="0" fontId="0" fillId="0" borderId="0" xfId="0" applyAlignment="1">
      <alignment horizontal="left"/>
    </xf>
    <xf numFmtId="0" fontId="5" fillId="2" borderId="30" xfId="0" applyFont="1" applyFill="1" applyBorder="1" applyAlignment="1">
      <alignment horizontal="center" vertical="center" wrapText="1"/>
    </xf>
    <xf numFmtId="0" fontId="5" fillId="2" borderId="31" xfId="0" applyFont="1" applyFill="1" applyBorder="1" applyAlignment="1">
      <alignment horizontal="center" vertical="center"/>
    </xf>
    <xf numFmtId="0" fontId="5" fillId="2" borderId="32" xfId="0" applyFont="1" applyFill="1" applyBorder="1" applyAlignment="1">
      <alignment horizontal="center" vertical="center"/>
    </xf>
    <xf numFmtId="0" fontId="15" fillId="2" borderId="30" xfId="0" applyFont="1" applyFill="1" applyBorder="1" applyAlignment="1">
      <alignment horizontal="center" vertical="center" wrapText="1"/>
    </xf>
    <xf numFmtId="0" fontId="15" fillId="2" borderId="31" xfId="0" applyFont="1" applyFill="1" applyBorder="1" applyAlignment="1">
      <alignment horizontal="center" vertical="center"/>
    </xf>
    <xf numFmtId="0" fontId="15" fillId="2" borderId="32" xfId="0" applyFont="1" applyFill="1" applyBorder="1" applyAlignment="1">
      <alignment horizontal="center" vertical="center"/>
    </xf>
    <xf numFmtId="0" fontId="13" fillId="0" borderId="0" xfId="0" applyFont="1" applyAlignment="1">
      <alignment horizontal="left"/>
    </xf>
    <xf numFmtId="0" fontId="13" fillId="0" borderId="0" xfId="0" applyFont="1" applyAlignment="1">
      <alignment horizontal="left" wrapText="1"/>
    </xf>
    <xf numFmtId="0" fontId="7" fillId="3" borderId="58" xfId="0" applyFont="1" applyFill="1" applyBorder="1" applyAlignment="1">
      <alignment horizontal="center" vertical="center" wrapText="1"/>
    </xf>
    <xf numFmtId="0" fontId="0" fillId="0" borderId="57" xfId="0" applyBorder="1" applyAlignment="1">
      <alignment horizontal="center" vertical="center"/>
    </xf>
    <xf numFmtId="0" fontId="7" fillId="3" borderId="31" xfId="0" applyFont="1" applyFill="1" applyBorder="1" applyAlignment="1">
      <alignment horizontal="center" vertical="center" wrapText="1"/>
    </xf>
    <xf numFmtId="0" fontId="0" fillId="0" borderId="32" xfId="0" applyBorder="1" applyAlignment="1">
      <alignment horizontal="center" vertical="center"/>
    </xf>
    <xf numFmtId="0" fontId="14" fillId="0" borderId="0" xfId="0" applyFont="1" applyAlignment="1">
      <alignment horizontal="left" vertical="center" wrapText="1"/>
    </xf>
    <xf numFmtId="0" fontId="0" fillId="0" borderId="0" xfId="0" applyAlignment="1">
      <alignment vertical="center"/>
    </xf>
    <xf numFmtId="0" fontId="0" fillId="0" borderId="31" xfId="0" applyBorder="1" applyAlignment="1">
      <alignment horizontal="center" vertical="center"/>
    </xf>
    <xf numFmtId="0" fontId="7" fillId="3" borderId="30" xfId="0" applyFont="1" applyFill="1" applyBorder="1" applyAlignment="1">
      <alignment horizontal="center" vertical="center"/>
    </xf>
    <xf numFmtId="0" fontId="0" fillId="0" borderId="40" xfId="0" applyBorder="1" applyAlignment="1">
      <alignment horizontal="center" vertical="center"/>
    </xf>
    <xf numFmtId="9" fontId="20" fillId="3" borderId="2" xfId="0" applyNumberFormat="1" applyFont="1" applyFill="1" applyBorder="1" applyAlignment="1">
      <alignment horizontal="center" vertical="center"/>
    </xf>
    <xf numFmtId="0" fontId="0" fillId="0" borderId="2" xfId="0" applyBorder="1" applyAlignment="1">
      <alignment horizontal="center" vertical="center"/>
    </xf>
    <xf numFmtId="0" fontId="20" fillId="3" borderId="14" xfId="0" applyFont="1" applyFill="1" applyBorder="1" applyAlignment="1">
      <alignment horizontal="center" vertical="center"/>
    </xf>
    <xf numFmtId="0" fontId="0" fillId="0" borderId="16" xfId="0" applyBorder="1" applyAlignment="1">
      <alignment horizontal="center" vertical="center"/>
    </xf>
    <xf numFmtId="9" fontId="20" fillId="3" borderId="9" xfId="0" applyNumberFormat="1" applyFont="1" applyFill="1" applyBorder="1" applyAlignment="1">
      <alignment horizontal="center" vertical="center"/>
    </xf>
    <xf numFmtId="9" fontId="20" fillId="3" borderId="3" xfId="0" applyNumberFormat="1" applyFont="1" applyFill="1" applyBorder="1" applyAlignment="1">
      <alignment horizontal="center" vertical="center"/>
    </xf>
    <xf numFmtId="0" fontId="19" fillId="3" borderId="14" xfId="0" applyFont="1" applyFill="1" applyBorder="1" applyAlignment="1">
      <alignment horizontal="center" vertical="center"/>
    </xf>
    <xf numFmtId="9" fontId="20" fillId="3" borderId="51" xfId="0" applyNumberFormat="1" applyFont="1" applyFill="1" applyBorder="1" applyAlignment="1">
      <alignment horizontal="center" vertical="center"/>
    </xf>
    <xf numFmtId="0" fontId="53" fillId="3" borderId="1" xfId="0" applyFont="1" applyFill="1" applyBorder="1" applyAlignment="1">
      <alignment horizontal="center" vertical="center"/>
    </xf>
    <xf numFmtId="0" fontId="0" fillId="3" borderId="6" xfId="0" applyFill="1" applyBorder="1" applyAlignment="1">
      <alignment horizontal="center" vertical="center"/>
    </xf>
    <xf numFmtId="0" fontId="23" fillId="3" borderId="1" xfId="0" applyFont="1" applyFill="1" applyBorder="1" applyAlignment="1">
      <alignment horizontal="center" vertical="center"/>
    </xf>
    <xf numFmtId="0" fontId="68" fillId="0" borderId="6" xfId="0" applyFont="1" applyBorder="1" applyAlignment="1">
      <alignment horizontal="center"/>
    </xf>
    <xf numFmtId="0" fontId="20" fillId="3" borderId="2" xfId="0" applyFont="1" applyFill="1" applyBorder="1" applyAlignment="1">
      <alignment horizontal="center" vertical="center"/>
    </xf>
    <xf numFmtId="0" fontId="23" fillId="3" borderId="14" xfId="0" applyFont="1" applyFill="1" applyBorder="1" applyAlignment="1">
      <alignment horizontal="center" vertical="center"/>
    </xf>
    <xf numFmtId="0" fontId="68" fillId="0" borderId="16" xfId="0" applyFont="1" applyBorder="1" applyAlignment="1">
      <alignment horizontal="center" vertical="center"/>
    </xf>
    <xf numFmtId="0" fontId="19" fillId="3" borderId="31" xfId="0" applyFont="1" applyFill="1" applyBorder="1" applyAlignment="1">
      <alignment horizontal="center" vertical="center"/>
    </xf>
    <xf numFmtId="0" fontId="19" fillId="3" borderId="31" xfId="0" applyFont="1" applyFill="1" applyBorder="1" applyAlignment="1">
      <alignment horizontal="center" vertical="center" wrapText="1"/>
    </xf>
    <xf numFmtId="0" fontId="0" fillId="0" borderId="50" xfId="0" applyBorder="1" applyAlignment="1">
      <alignment horizontal="center" vertical="center"/>
    </xf>
    <xf numFmtId="0" fontId="0" fillId="0" borderId="6" xfId="0" applyBorder="1" applyAlignment="1">
      <alignment horizontal="center" vertical="center"/>
    </xf>
    <xf numFmtId="9" fontId="28" fillId="3" borderId="0" xfId="0" applyNumberFormat="1" applyFont="1" applyFill="1" applyAlignment="1">
      <alignment horizontal="center" vertical="center"/>
    </xf>
    <xf numFmtId="9" fontId="28" fillId="3" borderId="5" xfId="0" applyNumberFormat="1" applyFont="1" applyFill="1" applyBorder="1" applyAlignment="1">
      <alignment horizontal="center" vertical="center"/>
    </xf>
    <xf numFmtId="9" fontId="20" fillId="3" borderId="50" xfId="0" applyNumberFormat="1" applyFont="1" applyFill="1" applyBorder="1" applyAlignment="1">
      <alignment horizontal="center" vertical="center"/>
    </xf>
    <xf numFmtId="9" fontId="23" fillId="3" borderId="2" xfId="0" applyNumberFormat="1" applyFont="1" applyFill="1" applyBorder="1" applyAlignment="1">
      <alignment horizontal="center" vertical="center"/>
    </xf>
    <xf numFmtId="9" fontId="23" fillId="3" borderId="3" xfId="0" applyNumberFormat="1" applyFont="1" applyFill="1" applyBorder="1" applyAlignment="1">
      <alignment horizontal="center" vertical="center"/>
    </xf>
    <xf numFmtId="0" fontId="23" fillId="3" borderId="2" xfId="0" applyFont="1" applyFill="1" applyBorder="1" applyAlignment="1">
      <alignment horizontal="center" vertical="center"/>
    </xf>
    <xf numFmtId="0" fontId="23" fillId="3" borderId="3" xfId="0" applyFont="1" applyFill="1" applyBorder="1" applyAlignment="1">
      <alignment horizontal="center" vertical="center"/>
    </xf>
    <xf numFmtId="0" fontId="23" fillId="3" borderId="14" xfId="0" applyFont="1" applyFill="1" applyBorder="1" applyAlignment="1">
      <alignment horizontal="center" vertical="center" wrapText="1"/>
    </xf>
    <xf numFmtId="0" fontId="0" fillId="0" borderId="16" xfId="0" applyBorder="1" applyAlignment="1">
      <alignment horizontal="center" vertical="center" wrapText="1"/>
    </xf>
    <xf numFmtId="0" fontId="20" fillId="3" borderId="9" xfId="0" applyFont="1" applyFill="1" applyBorder="1" applyAlignment="1">
      <alignment horizontal="center" vertical="center" wrapText="1"/>
    </xf>
    <xf numFmtId="0" fontId="0" fillId="0" borderId="2" xfId="0" applyBorder="1" applyAlignment="1">
      <alignment horizontal="center" vertical="center" wrapText="1"/>
    </xf>
    <xf numFmtId="0" fontId="0" fillId="0" borderId="70" xfId="0" applyBorder="1" applyAlignment="1">
      <alignment horizontal="center" vertical="center" wrapText="1"/>
    </xf>
    <xf numFmtId="0" fontId="0" fillId="0" borderId="16" xfId="0" applyBorder="1" applyAlignment="1">
      <alignment horizontal="center"/>
    </xf>
    <xf numFmtId="0" fontId="20" fillId="3" borderId="9" xfId="0" applyFont="1" applyFill="1" applyBorder="1" applyAlignment="1">
      <alignment horizontal="center" vertical="center"/>
    </xf>
    <xf numFmtId="0" fontId="0" fillId="0" borderId="70" xfId="0" applyBorder="1" applyAlignment="1">
      <alignment horizontal="center" vertical="center"/>
    </xf>
    <xf numFmtId="0" fontId="19" fillId="3" borderId="3" xfId="0" applyFont="1" applyFill="1" applyBorder="1" applyAlignment="1">
      <alignment horizontal="center" vertical="center" wrapText="1"/>
    </xf>
    <xf numFmtId="0" fontId="0" fillId="0" borderId="8" xfId="0" applyBorder="1" applyAlignment="1">
      <alignment horizontal="center" vertical="center" wrapText="1"/>
    </xf>
    <xf numFmtId="0" fontId="19" fillId="3" borderId="2" xfId="0" applyFont="1" applyFill="1" applyBorder="1" applyAlignment="1">
      <alignment horizontal="center" vertical="center" wrapText="1"/>
    </xf>
    <xf numFmtId="0" fontId="0" fillId="0" borderId="7" xfId="0" applyBorder="1" applyAlignment="1">
      <alignment horizontal="center" vertical="center" wrapText="1"/>
    </xf>
    <xf numFmtId="0" fontId="31" fillId="3" borderId="31" xfId="0" applyFont="1" applyFill="1" applyBorder="1" applyAlignment="1">
      <alignment horizontal="center" vertical="center"/>
    </xf>
    <xf numFmtId="0" fontId="31" fillId="3" borderId="56" xfId="0" applyFont="1" applyFill="1" applyBorder="1" applyAlignment="1">
      <alignment horizontal="center" vertical="center"/>
    </xf>
    <xf numFmtId="0" fontId="6" fillId="2" borderId="30" xfId="0" applyFont="1" applyFill="1" applyBorder="1" applyAlignment="1">
      <alignment horizontal="center" vertical="center" wrapText="1"/>
    </xf>
    <xf numFmtId="0" fontId="20" fillId="0" borderId="14" xfId="0" applyFont="1" applyBorder="1" applyAlignment="1">
      <alignment horizontal="center" vertical="center" wrapText="1"/>
    </xf>
    <xf numFmtId="0" fontId="73" fillId="0" borderId="16" xfId="0" applyFont="1" applyBorder="1" applyAlignment="1">
      <alignment horizontal="center"/>
    </xf>
    <xf numFmtId="0" fontId="73" fillId="0" borderId="2" xfId="0" applyFont="1" applyBorder="1" applyAlignment="1">
      <alignment horizontal="center" vertical="center"/>
    </xf>
    <xf numFmtId="0" fontId="73" fillId="0" borderId="50" xfId="0" applyFont="1" applyBorder="1" applyAlignment="1">
      <alignment horizontal="center" vertical="center"/>
    </xf>
    <xf numFmtId="0" fontId="20" fillId="3" borderId="51" xfId="0" applyFont="1" applyFill="1" applyBorder="1" applyAlignment="1">
      <alignment horizontal="center" vertical="center" wrapText="1"/>
    </xf>
    <xf numFmtId="0" fontId="73" fillId="3" borderId="2" xfId="0" applyFont="1" applyFill="1" applyBorder="1" applyAlignment="1">
      <alignment horizontal="center" vertical="center"/>
    </xf>
    <xf numFmtId="0" fontId="73" fillId="3" borderId="50" xfId="0" applyFont="1" applyFill="1" applyBorder="1" applyAlignment="1">
      <alignment horizontal="center" vertical="center"/>
    </xf>
    <xf numFmtId="0" fontId="73" fillId="0" borderId="31" xfId="0" applyFont="1" applyBorder="1" applyAlignment="1">
      <alignment horizontal="center" vertical="center"/>
    </xf>
    <xf numFmtId="0" fontId="73" fillId="0" borderId="32" xfId="0" applyFont="1" applyBorder="1" applyAlignment="1">
      <alignment horizontal="center" vertical="center"/>
    </xf>
    <xf numFmtId="0" fontId="23" fillId="0" borderId="56" xfId="0" applyFont="1" applyBorder="1" applyAlignment="1">
      <alignment horizontal="center" vertical="center"/>
    </xf>
    <xf numFmtId="0" fontId="73" fillId="0" borderId="57" xfId="0" applyFont="1" applyBorder="1" applyAlignment="1">
      <alignment horizontal="center" vertical="center"/>
    </xf>
    <xf numFmtId="0" fontId="23" fillId="3" borderId="58" xfId="0" applyFont="1" applyFill="1" applyBorder="1" applyAlignment="1">
      <alignment horizontal="center" vertical="center" wrapText="1"/>
    </xf>
    <xf numFmtId="0" fontId="23" fillId="3" borderId="57" xfId="0" applyFont="1" applyFill="1" applyBorder="1" applyAlignment="1">
      <alignment horizontal="center" vertical="center" wrapText="1"/>
    </xf>
    <xf numFmtId="0" fontId="77" fillId="3" borderId="2" xfId="0" applyFont="1" applyFill="1" applyBorder="1" applyAlignment="1">
      <alignment horizontal="left" vertical="top" wrapText="1"/>
    </xf>
    <xf numFmtId="0" fontId="16" fillId="3" borderId="0" xfId="0" applyFont="1" applyFill="1" applyAlignment="1">
      <alignment wrapText="1"/>
    </xf>
    <xf numFmtId="0" fontId="96" fillId="0" borderId="0" xfId="0" applyFont="1"/>
    <xf numFmtId="0" fontId="73" fillId="0" borderId="31" xfId="0" applyFont="1" applyBorder="1" applyAlignment="1">
      <alignment horizontal="center" vertical="center" wrapText="1"/>
    </xf>
    <xf numFmtId="0" fontId="73" fillId="0" borderId="32" xfId="0" applyFont="1" applyBorder="1" applyAlignment="1">
      <alignment horizontal="center" vertical="center" wrapText="1"/>
    </xf>
    <xf numFmtId="0" fontId="20" fillId="3" borderId="31" xfId="0" applyFont="1" applyFill="1" applyBorder="1" applyAlignment="1">
      <alignment horizontal="center" vertical="center" wrapText="1"/>
    </xf>
    <xf numFmtId="0" fontId="73" fillId="0" borderId="57" xfId="0" applyFont="1" applyBorder="1" applyAlignment="1">
      <alignment horizontal="center" vertical="center" wrapText="1"/>
    </xf>
    <xf numFmtId="0" fontId="20" fillId="3" borderId="58" xfId="0" applyFont="1" applyFill="1" applyBorder="1" applyAlignment="1">
      <alignment horizontal="center" vertical="center" wrapText="1"/>
    </xf>
    <xf numFmtId="0" fontId="20" fillId="0" borderId="14" xfId="0" applyFont="1" applyBorder="1" applyAlignment="1">
      <alignment horizontal="center" vertical="center"/>
    </xf>
    <xf numFmtId="0" fontId="73" fillId="0" borderId="16" xfId="0" applyFont="1" applyBorder="1" applyAlignment="1">
      <alignment horizontal="center" vertical="center"/>
    </xf>
    <xf numFmtId="0" fontId="23" fillId="0" borderId="25" xfId="0" applyFont="1" applyBorder="1" applyAlignment="1">
      <alignment horizontal="center" vertical="center"/>
    </xf>
    <xf numFmtId="0" fontId="73" fillId="0" borderId="26" xfId="0" applyFont="1" applyBorder="1" applyAlignment="1">
      <alignment horizontal="center" vertical="center"/>
    </xf>
    <xf numFmtId="0" fontId="73" fillId="0" borderId="27" xfId="0" applyFont="1" applyBorder="1" applyAlignment="1">
      <alignment horizontal="center" vertical="center"/>
    </xf>
    <xf numFmtId="0" fontId="23" fillId="0" borderId="26" xfId="0" applyFont="1" applyBorder="1" applyAlignment="1">
      <alignment horizontal="center" vertical="center"/>
    </xf>
    <xf numFmtId="0" fontId="73" fillId="0" borderId="38" xfId="0" applyFont="1" applyBorder="1" applyAlignment="1">
      <alignment horizontal="center" vertical="center"/>
    </xf>
    <xf numFmtId="0" fontId="23" fillId="0" borderId="7" xfId="0" applyFont="1" applyBorder="1" applyAlignment="1">
      <alignment horizontal="center" vertical="center"/>
    </xf>
    <xf numFmtId="0" fontId="73" fillId="0" borderId="53" xfId="0" applyFont="1" applyBorder="1" applyAlignment="1">
      <alignment horizontal="center" vertical="center"/>
    </xf>
    <xf numFmtId="0" fontId="23" fillId="0" borderId="12" xfId="0" applyFont="1" applyBorder="1" applyAlignment="1">
      <alignment horizontal="center" vertical="center"/>
    </xf>
    <xf numFmtId="0" fontId="20" fillId="0" borderId="31" xfId="0" applyFont="1" applyBorder="1" applyAlignment="1">
      <alignment horizontal="center" vertical="center"/>
    </xf>
    <xf numFmtId="0" fontId="20" fillId="0" borderId="58" xfId="0" applyFont="1" applyBorder="1" applyAlignment="1">
      <alignment horizontal="center" vertical="center"/>
    </xf>
    <xf numFmtId="0" fontId="20" fillId="0" borderId="31" xfId="0" applyFont="1" applyBorder="1" applyAlignment="1">
      <alignment horizontal="center" vertical="center" wrapText="1"/>
    </xf>
    <xf numFmtId="0" fontId="20" fillId="0" borderId="58" xfId="0" applyFont="1" applyBorder="1" applyAlignment="1">
      <alignment horizontal="center" vertical="center" wrapText="1"/>
    </xf>
    <xf numFmtId="0" fontId="14" fillId="0" borderId="0" xfId="0" applyFont="1" applyAlignment="1">
      <alignment horizontal="left"/>
    </xf>
    <xf numFmtId="0" fontId="14" fillId="0" borderId="0" xfId="0" applyFont="1" applyAlignment="1">
      <alignment horizontal="left" wrapText="1"/>
    </xf>
    <xf numFmtId="0" fontId="7" fillId="6" borderId="68" xfId="0" applyFont="1" applyFill="1" applyBorder="1" applyAlignment="1">
      <alignment horizontal="center" vertical="center" wrapText="1"/>
    </xf>
    <xf numFmtId="0" fontId="0" fillId="0" borderId="67" xfId="0" applyBorder="1" applyAlignment="1">
      <alignment horizontal="center" vertical="center" wrapText="1"/>
    </xf>
    <xf numFmtId="0" fontId="31" fillId="6" borderId="2" xfId="0" applyFont="1" applyFill="1" applyBorder="1" applyAlignment="1">
      <alignment horizontal="center" vertical="center" wrapText="1"/>
    </xf>
    <xf numFmtId="0" fontId="0" fillId="0" borderId="3" xfId="0" applyBorder="1" applyAlignment="1">
      <alignment horizontal="center" vertical="center" wrapText="1"/>
    </xf>
    <xf numFmtId="0" fontId="31" fillId="6" borderId="14" xfId="0" applyFont="1" applyFill="1" applyBorder="1" applyAlignment="1">
      <alignment horizontal="center" vertical="center" wrapText="1"/>
    </xf>
    <xf numFmtId="1" fontId="31" fillId="3" borderId="14" xfId="0" applyNumberFormat="1" applyFont="1" applyFill="1" applyBorder="1" applyAlignment="1">
      <alignment horizontal="center" vertical="center" wrapText="1"/>
    </xf>
    <xf numFmtId="3" fontId="43" fillId="3" borderId="0" xfId="0" applyNumberFormat="1" applyFont="1" applyFill="1" applyBorder="1" applyAlignment="1">
      <alignment horizontal="center" vertical="center" wrapText="1"/>
    </xf>
    <xf numFmtId="0" fontId="0" fillId="0" borderId="0" xfId="0" applyBorder="1" applyAlignment="1">
      <alignment horizontal="center" vertical="center" wrapText="1"/>
    </xf>
    <xf numFmtId="3" fontId="43" fillId="3" borderId="51" xfId="0" applyNumberFormat="1" applyFont="1" applyFill="1" applyBorder="1" applyAlignment="1">
      <alignment horizontal="center" vertical="center" wrapText="1"/>
    </xf>
    <xf numFmtId="0" fontId="0" fillId="0" borderId="50" xfId="0" applyBorder="1" applyAlignment="1">
      <alignment horizontal="center" vertical="center" wrapText="1"/>
    </xf>
    <xf numFmtId="0" fontId="0" fillId="0" borderId="5" xfId="0" applyBorder="1" applyAlignment="1">
      <alignment horizontal="center" vertical="center" wrapText="1"/>
    </xf>
    <xf numFmtId="3" fontId="43" fillId="3" borderId="2" xfId="0" applyNumberFormat="1" applyFont="1" applyFill="1" applyBorder="1" applyAlignment="1">
      <alignment horizontal="center" vertical="center" wrapText="1"/>
    </xf>
    <xf numFmtId="1" fontId="31" fillId="6" borderId="14" xfId="0" applyNumberFormat="1" applyFont="1" applyFill="1" applyBorder="1" applyAlignment="1">
      <alignment horizontal="center" vertical="center" wrapText="1"/>
    </xf>
    <xf numFmtId="0" fontId="0" fillId="0" borderId="16" xfId="0" applyBorder="1" applyAlignment="1">
      <alignment horizontal="center" wrapText="1"/>
    </xf>
    <xf numFmtId="0" fontId="48" fillId="5" borderId="0" xfId="0" applyFont="1" applyFill="1" applyBorder="1" applyAlignment="1">
      <alignment horizontal="center" vertical="center"/>
    </xf>
    <xf numFmtId="0" fontId="53" fillId="3" borderId="14" xfId="0" applyFont="1" applyFill="1" applyBorder="1" applyAlignment="1">
      <alignment horizontal="center" vertical="center" wrapText="1"/>
    </xf>
    <xf numFmtId="0" fontId="53" fillId="3" borderId="26" xfId="0" applyFont="1" applyFill="1" applyBorder="1" applyAlignment="1">
      <alignment horizontal="center" vertical="center"/>
    </xf>
    <xf numFmtId="0" fontId="0" fillId="0" borderId="26" xfId="0" applyBorder="1" applyAlignment="1">
      <alignment horizontal="center" vertical="center"/>
    </xf>
    <xf numFmtId="0" fontId="48" fillId="3" borderId="25" xfId="0" applyFont="1" applyFill="1" applyBorder="1" applyAlignment="1">
      <alignment horizontal="center" vertical="center"/>
    </xf>
    <xf numFmtId="0" fontId="0" fillId="0" borderId="27" xfId="0" applyBorder="1" applyAlignment="1">
      <alignment horizontal="center" vertical="center"/>
    </xf>
    <xf numFmtId="0" fontId="48" fillId="3" borderId="14" xfId="0" applyFont="1" applyFill="1" applyBorder="1" applyAlignment="1">
      <alignment horizontal="center" vertical="center" wrapText="1"/>
    </xf>
    <xf numFmtId="0" fontId="48" fillId="3" borderId="26" xfId="0" applyFont="1" applyFill="1" applyBorder="1" applyAlignment="1">
      <alignment horizontal="center" vertical="center"/>
    </xf>
    <xf numFmtId="0" fontId="48" fillId="5" borderId="26" xfId="0" applyFont="1" applyFill="1" applyBorder="1" applyAlignment="1">
      <alignment horizontal="center" vertical="center" wrapText="1"/>
    </xf>
    <xf numFmtId="0" fontId="48" fillId="5" borderId="26" xfId="0" applyFont="1" applyFill="1" applyBorder="1" applyAlignment="1">
      <alignment horizontal="center" vertical="center"/>
    </xf>
    <xf numFmtId="0" fontId="48" fillId="5" borderId="38" xfId="0" applyFont="1" applyFill="1" applyBorder="1" applyAlignment="1">
      <alignment horizontal="center" vertical="center"/>
    </xf>
    <xf numFmtId="0" fontId="48" fillId="5" borderId="46" xfId="0" applyFont="1" applyFill="1" applyBorder="1" applyAlignment="1">
      <alignment horizontal="center" vertical="center"/>
    </xf>
    <xf numFmtId="0" fontId="0" fillId="0" borderId="46" xfId="0" applyBorder="1" applyAlignment="1">
      <alignment horizontal="center" vertical="center"/>
    </xf>
    <xf numFmtId="0" fontId="0" fillId="0" borderId="21" xfId="0" applyBorder="1" applyAlignment="1">
      <alignment horizontal="center" vertical="center"/>
    </xf>
    <xf numFmtId="0" fontId="0" fillId="0" borderId="93" xfId="0" applyBorder="1" applyAlignment="1">
      <alignment horizontal="center" vertical="center"/>
    </xf>
    <xf numFmtId="0" fontId="95" fillId="2" borderId="30" xfId="0" applyFont="1" applyFill="1" applyBorder="1" applyAlignment="1">
      <alignment horizontal="center" vertical="center" wrapText="1"/>
    </xf>
    <xf numFmtId="0" fontId="0" fillId="0" borderId="31" xfId="0" applyBorder="1" applyAlignment="1"/>
    <xf numFmtId="0" fontId="0" fillId="0" borderId="32" xfId="0" applyBorder="1" applyAlignment="1"/>
    <xf numFmtId="0" fontId="45" fillId="3" borderId="31" xfId="0" applyFont="1" applyFill="1" applyBorder="1" applyAlignment="1">
      <alignment horizontal="center" vertical="center" wrapText="1"/>
    </xf>
    <xf numFmtId="0" fontId="0" fillId="3" borderId="32" xfId="0" applyFill="1" applyBorder="1" applyAlignment="1">
      <alignment horizontal="center" vertical="center"/>
    </xf>
    <xf numFmtId="0" fontId="45" fillId="3" borderId="58" xfId="0" applyFont="1" applyFill="1" applyBorder="1" applyAlignment="1">
      <alignment horizontal="center" vertical="center" wrapText="1"/>
    </xf>
    <xf numFmtId="0" fontId="0" fillId="3" borderId="57" xfId="0" applyFill="1" applyBorder="1" applyAlignment="1">
      <alignment horizontal="center" vertical="center"/>
    </xf>
    <xf numFmtId="0" fontId="45" fillId="3" borderId="31" xfId="0" applyFont="1" applyFill="1" applyBorder="1" applyAlignment="1">
      <alignment horizontal="center" vertical="center"/>
    </xf>
    <xf numFmtId="0" fontId="0" fillId="3" borderId="31" xfId="0" applyFill="1" applyBorder="1" applyAlignment="1">
      <alignment horizontal="center" vertical="center"/>
    </xf>
    <xf numFmtId="0" fontId="62" fillId="0" borderId="0" xfId="0" applyFont="1" applyAlignment="1">
      <alignment horizontal="left" wrapText="1"/>
    </xf>
    <xf numFmtId="0" fontId="0" fillId="0" borderId="0" xfId="0" applyAlignment="1">
      <alignment horizontal="left" wrapText="1"/>
    </xf>
    <xf numFmtId="0" fontId="42" fillId="3" borderId="14" xfId="0" applyFont="1" applyFill="1" applyBorder="1" applyAlignment="1">
      <alignment horizontal="center" vertical="center" wrapText="1"/>
    </xf>
    <xf numFmtId="0" fontId="31" fillId="3" borderId="9" xfId="0" applyFont="1" applyFill="1" applyBorder="1" applyAlignment="1">
      <alignment horizontal="center" vertical="center" wrapText="1"/>
    </xf>
    <xf numFmtId="0" fontId="56" fillId="3" borderId="91" xfId="0" applyFont="1" applyFill="1" applyBorder="1" applyAlignment="1">
      <alignment horizontal="center" wrapText="1"/>
    </xf>
    <xf numFmtId="0" fontId="0" fillId="0" borderId="90" xfId="0" applyBorder="1" applyAlignment="1">
      <alignment horizontal="center" wrapText="1"/>
    </xf>
    <xf numFmtId="0" fontId="56" fillId="3" borderId="26" xfId="0" applyFont="1" applyFill="1" applyBorder="1" applyAlignment="1">
      <alignment horizontal="center" wrapText="1"/>
    </xf>
    <xf numFmtId="0" fontId="0" fillId="0" borderId="26" xfId="0" applyBorder="1" applyAlignment="1">
      <alignment horizontal="center" wrapText="1"/>
    </xf>
    <xf numFmtId="0" fontId="42" fillId="3" borderId="31" xfId="0" applyFont="1" applyFill="1" applyBorder="1" applyAlignment="1">
      <alignment horizontal="center" vertical="center"/>
    </xf>
    <xf numFmtId="0" fontId="42" fillId="3" borderId="58" xfId="0" applyFont="1" applyFill="1" applyBorder="1" applyAlignment="1">
      <alignment horizontal="center" vertical="center"/>
    </xf>
    <xf numFmtId="199" fontId="11" fillId="4" borderId="12" xfId="3" quotePrefix="1" applyNumberFormat="1" applyFont="1" applyFill="1" applyBorder="1" applyAlignment="1">
      <alignment horizontal="center" vertical="center"/>
    </xf>
    <xf numFmtId="0" fontId="0" fillId="0" borderId="53" xfId="0" applyBorder="1" applyAlignment="1">
      <alignment horizontal="center" vertical="center"/>
    </xf>
    <xf numFmtId="199" fontId="11" fillId="4" borderId="52" xfId="3" quotePrefix="1" applyNumberFormat="1" applyFont="1" applyFill="1" applyBorder="1" applyAlignment="1">
      <alignment horizontal="center" vertical="center"/>
    </xf>
    <xf numFmtId="0" fontId="0" fillId="0" borderId="8" xfId="0" applyBorder="1" applyAlignment="1">
      <alignment horizontal="center" vertical="center"/>
    </xf>
    <xf numFmtId="0" fontId="42" fillId="3" borderId="2" xfId="0" applyFont="1" applyFill="1" applyBorder="1" applyAlignment="1">
      <alignment horizontal="center" vertical="center" wrapText="1"/>
    </xf>
    <xf numFmtId="0" fontId="0" fillId="0" borderId="3" xfId="0" applyBorder="1" applyAlignment="1">
      <alignment horizontal="center" vertical="center"/>
    </xf>
    <xf numFmtId="0" fontId="23" fillId="3" borderId="2" xfId="0" applyFont="1" applyFill="1" applyBorder="1" applyAlignment="1">
      <alignment horizontal="center" vertical="center" wrapText="1"/>
    </xf>
    <xf numFmtId="0" fontId="23" fillId="3" borderId="66" xfId="0" applyFont="1" applyFill="1" applyBorder="1" applyAlignment="1">
      <alignment horizontal="center" vertical="center" wrapText="1"/>
    </xf>
    <xf numFmtId="0" fontId="0" fillId="0" borderId="64" xfId="0" applyBorder="1" applyAlignment="1">
      <alignment horizontal="center" vertical="center"/>
    </xf>
    <xf numFmtId="0" fontId="14" fillId="0" borderId="0" xfId="0" applyFont="1" applyAlignment="1">
      <alignment horizontal="left" vertical="top" wrapText="1"/>
    </xf>
    <xf numFmtId="0" fontId="0" fillId="0" borderId="0" xfId="0" applyAlignment="1">
      <alignment horizontal="left" vertical="top" wrapText="1"/>
    </xf>
    <xf numFmtId="0" fontId="28" fillId="3" borderId="31" xfId="0" applyFont="1" applyFill="1" applyBorder="1" applyAlignment="1">
      <alignment horizontal="center" vertical="center" wrapText="1"/>
    </xf>
    <xf numFmtId="3" fontId="23" fillId="3" borderId="56" xfId="0" applyNumberFormat="1" applyFont="1" applyFill="1" applyBorder="1" applyAlignment="1">
      <alignment horizontal="center" vertical="center"/>
    </xf>
    <xf numFmtId="0" fontId="23" fillId="3" borderId="31" xfId="0" applyFont="1" applyFill="1" applyBorder="1" applyAlignment="1">
      <alignment horizontal="center" vertical="center" wrapText="1"/>
    </xf>
    <xf numFmtId="175" fontId="19" fillId="4" borderId="1" xfId="0" applyNumberFormat="1" applyFont="1" applyFill="1" applyBorder="1" applyAlignment="1">
      <alignment horizontal="center"/>
    </xf>
    <xf numFmtId="0" fontId="0" fillId="0" borderId="70" xfId="0" applyBorder="1" applyAlignment="1"/>
    <xf numFmtId="196" fontId="19" fillId="4" borderId="4" xfId="0" applyNumberFormat="1" applyFont="1" applyFill="1" applyBorder="1" applyAlignment="1">
      <alignment horizontal="center" vertical="center"/>
    </xf>
    <xf numFmtId="196" fontId="0" fillId="0" borderId="10" xfId="0" applyNumberFormat="1" applyBorder="1" applyAlignment="1"/>
    <xf numFmtId="175" fontId="19" fillId="4" borderId="6" xfId="0" applyNumberFormat="1" applyFont="1" applyFill="1" applyBorder="1" applyAlignment="1">
      <alignment horizontal="center"/>
    </xf>
    <xf numFmtId="0" fontId="0" fillId="0" borderId="13" xfId="0" applyBorder="1" applyAlignment="1"/>
    <xf numFmtId="0" fontId="23" fillId="3" borderId="30" xfId="0" applyFont="1" applyFill="1" applyBorder="1" applyAlignment="1">
      <alignment horizontal="center" vertical="center"/>
    </xf>
    <xf numFmtId="0" fontId="56" fillId="6" borderId="31" xfId="0" applyFont="1" applyFill="1" applyBorder="1" applyAlignment="1">
      <alignment horizontal="center" vertical="center" wrapText="1"/>
    </xf>
    <xf numFmtId="0" fontId="56" fillId="6" borderId="58" xfId="0" applyFont="1" applyFill="1" applyBorder="1" applyAlignment="1">
      <alignment horizontal="center" vertical="center" wrapText="1"/>
    </xf>
    <xf numFmtId="0" fontId="20" fillId="6" borderId="14" xfId="0" applyFont="1" applyFill="1" applyBorder="1" applyAlignment="1">
      <alignment horizontal="center" vertical="center"/>
    </xf>
    <xf numFmtId="0" fontId="20" fillId="6" borderId="51" xfId="0" applyFont="1" applyFill="1" applyBorder="1" applyAlignment="1">
      <alignment horizontal="center" vertical="center"/>
    </xf>
    <xf numFmtId="0" fontId="20" fillId="6" borderId="2" xfId="0" applyFont="1" applyFill="1" applyBorder="1" applyAlignment="1">
      <alignment horizontal="center" vertical="center"/>
    </xf>
    <xf numFmtId="0" fontId="20" fillId="6" borderId="9" xfId="0" applyFont="1" applyFill="1" applyBorder="1" applyAlignment="1">
      <alignment horizontal="center" vertical="center"/>
    </xf>
    <xf numFmtId="0" fontId="16" fillId="3" borderId="0" xfId="0" applyFont="1" applyFill="1" applyAlignment="1">
      <alignment horizontal="left" wrapText="1"/>
    </xf>
    <xf numFmtId="0" fontId="86" fillId="23" borderId="30" xfId="0" applyFont="1" applyFill="1" applyBorder="1" applyAlignment="1">
      <alignment horizontal="center" vertical="center" wrapText="1"/>
    </xf>
    <xf numFmtId="0" fontId="20" fillId="24" borderId="9" xfId="0" applyFont="1" applyFill="1" applyBorder="1" applyAlignment="1">
      <alignment horizontal="center" vertical="center" wrapText="1"/>
    </xf>
    <xf numFmtId="0" fontId="20" fillId="24" borderId="51" xfId="0" applyFont="1" applyFill="1" applyBorder="1" applyAlignment="1">
      <alignment horizontal="center" vertical="center" wrapText="1"/>
    </xf>
    <xf numFmtId="0" fontId="73" fillId="0" borderId="3" xfId="0" applyFont="1" applyBorder="1" applyAlignment="1">
      <alignment horizontal="center" vertical="center"/>
    </xf>
    <xf numFmtId="0" fontId="20" fillId="24" borderId="2" xfId="0" applyFont="1" applyFill="1" applyBorder="1" applyAlignment="1">
      <alignment horizontal="center" vertical="center" wrapText="1"/>
    </xf>
    <xf numFmtId="0" fontId="15" fillId="2" borderId="47" xfId="0" applyFont="1" applyFill="1" applyBorder="1" applyAlignment="1">
      <alignment horizontal="center" vertical="center" wrapText="1"/>
    </xf>
    <xf numFmtId="0" fontId="0" fillId="0" borderId="38" xfId="0" applyBorder="1" applyAlignment="1">
      <alignment horizontal="center" vertical="center"/>
    </xf>
    <xf numFmtId="0" fontId="23" fillId="6" borderId="14" xfId="0" applyFont="1" applyFill="1" applyBorder="1" applyAlignment="1">
      <alignment horizontal="center" vertical="center"/>
    </xf>
    <xf numFmtId="0" fontId="23" fillId="6" borderId="68" xfId="0" applyFont="1" applyFill="1" applyBorder="1" applyAlignment="1">
      <alignment horizontal="center" vertical="center" wrapText="1"/>
    </xf>
    <xf numFmtId="0" fontId="0" fillId="0" borderId="67" xfId="0" applyBorder="1" applyAlignment="1">
      <alignment horizontal="center"/>
    </xf>
    <xf numFmtId="0" fontId="23" fillId="6" borderId="2" xfId="0" applyFont="1" applyFill="1" applyBorder="1" applyAlignment="1">
      <alignment horizontal="center" vertical="center" wrapText="1"/>
    </xf>
    <xf numFmtId="0" fontId="73" fillId="0" borderId="2" xfId="0" applyFont="1" applyBorder="1" applyAlignment="1">
      <alignment horizontal="center" vertical="center" wrapText="1"/>
    </xf>
    <xf numFmtId="0" fontId="73" fillId="0" borderId="3" xfId="0" applyFont="1"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92" fillId="0" borderId="0" xfId="0" applyFont="1" applyAlignment="1">
      <alignment vertical="top" wrapText="1"/>
    </xf>
    <xf numFmtId="0" fontId="36" fillId="0" borderId="0" xfId="0" applyFont="1" applyAlignment="1">
      <alignment vertical="top"/>
    </xf>
    <xf numFmtId="0" fontId="31" fillId="6" borderId="56" xfId="0" applyFont="1" applyFill="1" applyBorder="1" applyAlignment="1">
      <alignment horizontal="center" vertical="center"/>
    </xf>
    <xf numFmtId="0" fontId="31" fillId="6" borderId="31" xfId="0" applyFont="1" applyFill="1" applyBorder="1" applyAlignment="1">
      <alignment horizontal="center" vertical="center"/>
    </xf>
    <xf numFmtId="0" fontId="28" fillId="6" borderId="31" xfId="0" applyFont="1" applyFill="1" applyBorder="1" applyAlignment="1">
      <alignment horizontal="center" vertical="center" wrapText="1"/>
    </xf>
    <xf numFmtId="0" fontId="69" fillId="0" borderId="32" xfId="0" applyFont="1" applyBorder="1" applyAlignment="1">
      <alignment horizontal="center" vertical="center"/>
    </xf>
    <xf numFmtId="0" fontId="69" fillId="0" borderId="31" xfId="0" applyFont="1" applyBorder="1" applyAlignment="1">
      <alignment horizontal="center" vertical="center"/>
    </xf>
    <xf numFmtId="0" fontId="0" fillId="0" borderId="0" xfId="0" applyAlignment="1">
      <alignment horizontal="left" vertical="center" wrapText="1"/>
    </xf>
    <xf numFmtId="0" fontId="23" fillId="6" borderId="56" xfId="0" applyFont="1" applyFill="1" applyBorder="1" applyAlignment="1">
      <alignment horizontal="center" vertical="center"/>
    </xf>
    <xf numFmtId="0" fontId="0" fillId="0" borderId="57" xfId="0" applyBorder="1" applyAlignment="1">
      <alignment vertical="center"/>
    </xf>
    <xf numFmtId="0" fontId="23" fillId="6" borderId="58" xfId="0" applyFont="1" applyFill="1" applyBorder="1" applyAlignment="1">
      <alignment horizontal="center" vertical="center"/>
    </xf>
    <xf numFmtId="0" fontId="23" fillId="6" borderId="58" xfId="0" applyFont="1" applyFill="1" applyBorder="1" applyAlignment="1">
      <alignment horizontal="center" vertical="center" wrapText="1"/>
    </xf>
    <xf numFmtId="0" fontId="23" fillId="6" borderId="31" xfId="0" applyFont="1" applyFill="1" applyBorder="1" applyAlignment="1">
      <alignment horizontal="center" vertical="center" wrapText="1"/>
    </xf>
    <xf numFmtId="9" fontId="23" fillId="6" borderId="31" xfId="0" applyNumberFormat="1" applyFont="1" applyFill="1" applyBorder="1" applyAlignment="1">
      <alignment horizontal="center" vertical="center" wrapText="1"/>
    </xf>
    <xf numFmtId="0" fontId="0" fillId="0" borderId="0" xfId="0" applyAlignment="1">
      <alignment vertical="center" wrapText="1"/>
    </xf>
    <xf numFmtId="0" fontId="14" fillId="0" borderId="0" xfId="0" applyFont="1" applyAlignment="1">
      <alignment horizontal="left" vertical="center"/>
    </xf>
    <xf numFmtId="0" fontId="36" fillId="3" borderId="30" xfId="0" applyFont="1" applyFill="1" applyBorder="1" applyAlignment="1">
      <alignment horizontal="center"/>
    </xf>
    <xf numFmtId="0" fontId="36" fillId="3" borderId="31" xfId="0" applyFont="1" applyFill="1" applyBorder="1" applyAlignment="1">
      <alignment horizontal="center"/>
    </xf>
    <xf numFmtId="0" fontId="36" fillId="3" borderId="32" xfId="0" applyFont="1" applyFill="1" applyBorder="1" applyAlignment="1">
      <alignment horizontal="center"/>
    </xf>
    <xf numFmtId="0" fontId="36" fillId="15" borderId="19" xfId="0" applyFont="1" applyFill="1" applyBorder="1" applyAlignment="1">
      <alignment horizontal="center" vertical="center" wrapText="1"/>
    </xf>
    <xf numFmtId="0" fontId="36" fillId="15" borderId="20" xfId="0" applyFont="1" applyFill="1" applyBorder="1" applyAlignment="1">
      <alignment horizontal="center" vertical="center" wrapText="1"/>
    </xf>
    <xf numFmtId="0" fontId="36" fillId="22" borderId="18" xfId="0" applyFont="1" applyFill="1" applyBorder="1" applyAlignment="1">
      <alignment horizontal="center" vertical="center" wrapText="1"/>
    </xf>
    <xf numFmtId="0" fontId="36" fillId="22" borderId="19" xfId="0" applyFont="1" applyFill="1" applyBorder="1" applyAlignment="1">
      <alignment horizontal="center" vertical="center" wrapText="1"/>
    </xf>
    <xf numFmtId="0" fontId="36" fillId="22" borderId="20" xfId="0" applyFont="1" applyFill="1" applyBorder="1" applyAlignment="1">
      <alignment horizontal="center" vertical="center" wrapText="1"/>
    </xf>
    <xf numFmtId="0" fontId="36" fillId="12" borderId="18" xfId="0" applyFont="1" applyFill="1" applyBorder="1" applyAlignment="1">
      <alignment horizontal="center" vertical="center"/>
    </xf>
    <xf numFmtId="0" fontId="36" fillId="12" borderId="19" xfId="0" applyFont="1" applyFill="1" applyBorder="1" applyAlignment="1">
      <alignment horizontal="center" vertical="center"/>
    </xf>
    <xf numFmtId="0" fontId="36" fillId="12" borderId="20" xfId="0" applyFont="1" applyFill="1" applyBorder="1" applyAlignment="1">
      <alignment horizontal="center" vertical="center"/>
    </xf>
    <xf numFmtId="0" fontId="36" fillId="13" borderId="18" xfId="0" applyFont="1" applyFill="1" applyBorder="1" applyAlignment="1">
      <alignment horizontal="center" vertical="center" wrapText="1"/>
    </xf>
    <xf numFmtId="0" fontId="36" fillId="13" borderId="19" xfId="0" applyFont="1" applyFill="1" applyBorder="1" applyAlignment="1">
      <alignment horizontal="center" vertical="center" wrapText="1"/>
    </xf>
    <xf numFmtId="0" fontId="36" fillId="13" borderId="20" xfId="0" applyFont="1" applyFill="1" applyBorder="1" applyAlignment="1">
      <alignment horizontal="center" vertical="center" wrapText="1"/>
    </xf>
    <xf numFmtId="0" fontId="36" fillId="14" borderId="18" xfId="0" applyFont="1" applyFill="1" applyBorder="1" applyAlignment="1">
      <alignment horizontal="center" vertical="center"/>
    </xf>
    <xf numFmtId="0" fontId="36" fillId="14" borderId="19" xfId="0" applyFont="1" applyFill="1" applyBorder="1" applyAlignment="1">
      <alignment horizontal="center" vertical="center"/>
    </xf>
    <xf numFmtId="0" fontId="36" fillId="14" borderId="20" xfId="0" applyFont="1" applyFill="1" applyBorder="1" applyAlignment="1">
      <alignment horizontal="center" vertical="center"/>
    </xf>
    <xf numFmtId="0" fontId="36" fillId="0" borderId="18" xfId="0" applyFont="1" applyBorder="1" applyAlignment="1">
      <alignment horizontal="center" vertical="center" wrapText="1"/>
    </xf>
    <xf numFmtId="0" fontId="36" fillId="0" borderId="20" xfId="0" applyFont="1" applyBorder="1" applyAlignment="1">
      <alignment horizontal="center" vertical="center" wrapText="1"/>
    </xf>
    <xf numFmtId="0" fontId="66" fillId="0" borderId="14" xfId="0" applyFont="1" applyBorder="1" applyAlignment="1">
      <alignment horizontal="center" vertical="center" wrapText="1"/>
    </xf>
    <xf numFmtId="0" fontId="66" fillId="0" borderId="16" xfId="0" applyFont="1" applyBorder="1" applyAlignment="1">
      <alignment horizontal="center" vertical="center" wrapText="1"/>
    </xf>
    <xf numFmtId="0" fontId="36" fillId="3" borderId="34" xfId="0" applyFont="1" applyFill="1" applyBorder="1" applyAlignment="1">
      <alignment horizontal="center"/>
    </xf>
    <xf numFmtId="0" fontId="36" fillId="3" borderId="75" xfId="0" applyFont="1" applyFill="1" applyBorder="1" applyAlignment="1">
      <alignment horizontal="center"/>
    </xf>
    <xf numFmtId="0" fontId="36" fillId="3" borderId="2" xfId="0" applyFont="1" applyFill="1" applyBorder="1" applyAlignment="1">
      <alignment horizontal="center"/>
    </xf>
    <xf numFmtId="0" fontId="36" fillId="3" borderId="3" xfId="0" applyFont="1" applyFill="1" applyBorder="1" applyAlignment="1">
      <alignment horizontal="center"/>
    </xf>
    <xf numFmtId="0" fontId="66" fillId="0" borderId="4" xfId="0" applyFont="1" applyBorder="1" applyAlignment="1">
      <alignment horizontal="center" vertical="center"/>
    </xf>
    <xf numFmtId="0" fontId="66" fillId="0" borderId="6" xfId="0" applyFont="1" applyBorder="1" applyAlignment="1">
      <alignment horizontal="center" vertical="center"/>
    </xf>
    <xf numFmtId="0" fontId="66" fillId="0" borderId="41" xfId="0" applyFont="1" applyBorder="1" applyAlignment="1">
      <alignment horizontal="center" vertical="center" wrapText="1"/>
    </xf>
    <xf numFmtId="0" fontId="66" fillId="0" borderId="22" xfId="0" applyFont="1" applyBorder="1" applyAlignment="1">
      <alignment horizontal="center" vertical="center" wrapText="1"/>
    </xf>
    <xf numFmtId="0" fontId="66" fillId="0" borderId="24" xfId="0" applyFont="1" applyBorder="1" applyAlignment="1">
      <alignment horizontal="center" vertical="center" wrapText="1"/>
    </xf>
    <xf numFmtId="0" fontId="36" fillId="3" borderId="2" xfId="0" applyFont="1" applyFill="1" applyBorder="1" applyAlignment="1">
      <alignment horizontal="center" vertical="center" wrapText="1"/>
    </xf>
    <xf numFmtId="0" fontId="36" fillId="3" borderId="3" xfId="0" applyFont="1" applyFill="1" applyBorder="1" applyAlignment="1">
      <alignment horizontal="center" vertical="center" wrapText="1"/>
    </xf>
    <xf numFmtId="0" fontId="36" fillId="3" borderId="0" xfId="0" applyFont="1" applyFill="1" applyBorder="1" applyAlignment="1">
      <alignment horizontal="center" vertical="center" wrapText="1"/>
    </xf>
    <xf numFmtId="0" fontId="36" fillId="3" borderId="5" xfId="0" applyFont="1" applyFill="1" applyBorder="1" applyAlignment="1">
      <alignment horizontal="center" vertical="center" wrapText="1"/>
    </xf>
    <xf numFmtId="0" fontId="36" fillId="0" borderId="1" xfId="0" applyFont="1" applyBorder="1" applyAlignment="1">
      <alignment horizontal="center" vertical="center" wrapText="1"/>
    </xf>
    <xf numFmtId="0" fontId="36" fillId="0" borderId="4" xfId="0" applyFont="1" applyBorder="1" applyAlignment="1">
      <alignment horizontal="center" vertical="center" wrapText="1"/>
    </xf>
    <xf numFmtId="0" fontId="36" fillId="0" borderId="48" xfId="0" applyFont="1" applyBorder="1" applyAlignment="1">
      <alignment horizontal="center" vertical="center" wrapText="1"/>
    </xf>
    <xf numFmtId="0" fontId="36" fillId="0" borderId="17" xfId="0" applyFont="1" applyBorder="1" applyAlignment="1">
      <alignment horizontal="center" vertical="center" wrapText="1"/>
    </xf>
    <xf numFmtId="0" fontId="66" fillId="0" borderId="1" xfId="0" applyFont="1" applyBorder="1" applyAlignment="1">
      <alignment horizontal="center" vertical="center"/>
    </xf>
    <xf numFmtId="0" fontId="36" fillId="3" borderId="2" xfId="0" applyFont="1" applyFill="1" applyBorder="1" applyAlignment="1">
      <alignment horizontal="center" vertical="center"/>
    </xf>
    <xf numFmtId="0" fontId="36" fillId="3" borderId="3" xfId="0" applyFont="1" applyFill="1" applyBorder="1" applyAlignment="1">
      <alignment horizontal="center" vertical="center"/>
    </xf>
    <xf numFmtId="0" fontId="36" fillId="3" borderId="21" xfId="0" applyFont="1" applyFill="1" applyBorder="1" applyAlignment="1">
      <alignment horizontal="center" vertical="center"/>
    </xf>
    <xf numFmtId="0" fontId="36" fillId="3" borderId="73" xfId="0" applyFont="1" applyFill="1" applyBorder="1" applyAlignment="1">
      <alignment horizontal="center" vertical="center"/>
    </xf>
    <xf numFmtId="0" fontId="35" fillId="0" borderId="0" xfId="4" applyAlignment="1">
      <alignment horizontal="left" vertical="top"/>
    </xf>
  </cellXfs>
  <cellStyles count="21">
    <cellStyle name="Comma" xfId="1" builtinId="3"/>
    <cellStyle name="Comma 2" xfId="12" xr:uid="{E44AAF8F-8B36-42A4-A7E8-E95459745FE8}"/>
    <cellStyle name="Comma 2 2" xfId="20" xr:uid="{D9BB9229-38B4-4109-950D-B78F06A6ABFE}"/>
    <cellStyle name="Currency" xfId="2" builtinId="4"/>
    <cellStyle name="Currency 2" xfId="11" xr:uid="{5369A395-B0BA-456C-B59C-13567D6D1E76}"/>
    <cellStyle name="Currency 2 2" xfId="19" xr:uid="{DA2BBFE5-3A4C-4445-947D-8A26183650ED}"/>
    <cellStyle name="Hyperlink" xfId="4" builtinId="8"/>
    <cellStyle name="Normal" xfId="0" builtinId="0"/>
    <cellStyle name="Normal 12" xfId="9" xr:uid="{5B5C9B60-9C56-4039-9457-0FB2F9F9D6B1}"/>
    <cellStyle name="Normal 12 2" xfId="17" xr:uid="{B3ECFEA9-155A-407A-81E5-75B489C06C62}"/>
    <cellStyle name="Normal 2" xfId="10" xr:uid="{FBD2360E-2A27-412C-80F1-C6986A35CBEE}"/>
    <cellStyle name="Normal 2 2" xfId="18" xr:uid="{C386194F-4EE4-4B4E-A12B-032D5C845F7D}"/>
    <cellStyle name="Normal 4" xfId="6" xr:uid="{F5C2D8E0-955F-4177-B701-19A572FF0346}"/>
    <cellStyle name="Normal 4 2" xfId="14" xr:uid="{2656714E-EC78-435D-AC32-B839408EF234}"/>
    <cellStyle name="Normal 5" xfId="7" xr:uid="{EACF8C62-CA9E-46D6-A799-F423F1EBC2B1}"/>
    <cellStyle name="Normal 5 2" xfId="15" xr:uid="{D55874D2-2502-42D4-B58F-1CCE53EA10E9}"/>
    <cellStyle name="Normal 6" xfId="5" xr:uid="{1CB5C618-2DA5-4F5D-8D7B-93B21B67B163}"/>
    <cellStyle name="Normal 6 2" xfId="13" xr:uid="{36E8E33A-C882-40B3-A677-4D62736E644D}"/>
    <cellStyle name="Normal 8" xfId="8" xr:uid="{FC6A9F72-A8A7-48AE-AF41-FD6A87D08BDC}"/>
    <cellStyle name="Normal 8 2" xfId="16" xr:uid="{1B99A1EB-DC9B-467F-A643-0DB536CC81C8}"/>
    <cellStyle name="Percent" xfId="3" builtinId="5"/>
  </cellStyles>
  <dxfs count="0"/>
  <tableStyles count="0" defaultTableStyle="TableStyleMedium2" defaultPivotStyle="PivotStyleLight16"/>
  <colors>
    <mruColors>
      <color rgb="FF006699"/>
      <color rgb="FF336699"/>
      <color rgb="FF3366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customXml" Target="../customXml/item2.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styles" Target="styles.xml"/><Relationship Id="rId85"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sharedStrings" Target="sharedStrings.xml"/><Relationship Id="rId86"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bgc.gov/sites/default/files/2016-single-employer-guaranty-study.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pbgc.gov/sites/default/files/orphan-and-inactive-participant-report-final.pdf"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pbgc.gov/prac/data-books.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5E568E-77D6-4099-8193-43F179B13AE3}">
  <sheetPr>
    <pageSetUpPr fitToPage="1"/>
  </sheetPr>
  <dimension ref="A1:B61"/>
  <sheetViews>
    <sheetView zoomScale="130" zoomScaleNormal="130" workbookViewId="0">
      <selection activeCell="B19" sqref="B19"/>
    </sheetView>
  </sheetViews>
  <sheetFormatPr defaultRowHeight="12.75"/>
  <cols>
    <col min="1" max="1" width="6" style="30" customWidth="1"/>
    <col min="2" max="2" width="91.42578125" bestFit="1" customWidth="1"/>
  </cols>
  <sheetData>
    <row r="1" spans="1:2">
      <c r="A1" s="1949" t="s">
        <v>0</v>
      </c>
      <c r="B1" s="1949"/>
    </row>
    <row r="2" spans="1:2" ht="15">
      <c r="A2" s="24" t="s">
        <v>399</v>
      </c>
      <c r="B2" s="25"/>
    </row>
    <row r="3" spans="1:2">
      <c r="A3" s="24" t="s">
        <v>399</v>
      </c>
      <c r="B3" s="29" t="s">
        <v>1</v>
      </c>
    </row>
    <row r="4" spans="1:2">
      <c r="A4" s="24" t="s">
        <v>399</v>
      </c>
      <c r="B4" s="29"/>
    </row>
    <row r="5" spans="1:2">
      <c r="A5" s="24" t="s">
        <v>399</v>
      </c>
      <c r="B5" s="169"/>
    </row>
    <row r="6" spans="1:2">
      <c r="A6" s="24" t="s">
        <v>399</v>
      </c>
      <c r="B6" s="26" t="s">
        <v>2</v>
      </c>
    </row>
    <row r="7" spans="1:2">
      <c r="A7" s="24" t="s">
        <v>399</v>
      </c>
      <c r="B7" s="26"/>
    </row>
    <row r="8" spans="1:2">
      <c r="A8" s="24" t="s">
        <v>399</v>
      </c>
      <c r="B8" s="29" t="s">
        <v>717</v>
      </c>
    </row>
    <row r="9" spans="1:2">
      <c r="A9" s="24" t="s">
        <v>399</v>
      </c>
    </row>
    <row r="10" spans="1:2">
      <c r="A10" s="24" t="s">
        <v>399</v>
      </c>
      <c r="B10" s="26" t="s">
        <v>3</v>
      </c>
    </row>
    <row r="11" spans="1:2" s="670" customFormat="1">
      <c r="A11" s="24"/>
      <c r="B11" s="26"/>
    </row>
    <row r="12" spans="1:2">
      <c r="A12" s="24" t="s">
        <v>399</v>
      </c>
      <c r="B12" s="29" t="s">
        <v>1065</v>
      </c>
    </row>
    <row r="13" spans="1:2" s="670" customFormat="1">
      <c r="A13" s="24"/>
      <c r="B13" s="29"/>
    </row>
    <row r="14" spans="1:2">
      <c r="A14" s="28" t="s">
        <v>4</v>
      </c>
      <c r="B14" s="26"/>
    </row>
    <row r="15" spans="1:2">
      <c r="A15" s="29" t="s">
        <v>5</v>
      </c>
      <c r="B15" s="29" t="s">
        <v>6</v>
      </c>
    </row>
    <row r="16" spans="1:2">
      <c r="A16" s="29" t="s">
        <v>7</v>
      </c>
      <c r="B16" s="29" t="s">
        <v>8</v>
      </c>
    </row>
    <row r="17" spans="1:2">
      <c r="A17" s="28" t="s">
        <v>9</v>
      </c>
      <c r="B17" s="29"/>
    </row>
    <row r="18" spans="1:2">
      <c r="A18" s="29" t="s">
        <v>10</v>
      </c>
      <c r="B18" s="29" t="s">
        <v>11</v>
      </c>
    </row>
    <row r="19" spans="1:2">
      <c r="A19" s="29" t="s">
        <v>12</v>
      </c>
      <c r="B19" s="29" t="s">
        <v>13</v>
      </c>
    </row>
    <row r="20" spans="1:2">
      <c r="A20" s="29" t="s">
        <v>14</v>
      </c>
      <c r="B20" s="29" t="s">
        <v>15</v>
      </c>
    </row>
    <row r="21" spans="1:2">
      <c r="A21" s="29" t="s">
        <v>16</v>
      </c>
      <c r="B21" s="29" t="s">
        <v>17</v>
      </c>
    </row>
    <row r="22" spans="1:2">
      <c r="A22" s="29" t="s">
        <v>18</v>
      </c>
      <c r="B22" s="29" t="s">
        <v>19</v>
      </c>
    </row>
    <row r="23" spans="1:2">
      <c r="A23" s="29" t="s">
        <v>20</v>
      </c>
      <c r="B23" s="29" t="s">
        <v>21</v>
      </c>
    </row>
    <row r="24" spans="1:2">
      <c r="A24" s="29" t="s">
        <v>22</v>
      </c>
      <c r="B24" s="29" t="s">
        <v>23</v>
      </c>
    </row>
    <row r="25" spans="1:2">
      <c r="A25" s="29" t="s">
        <v>24</v>
      </c>
      <c r="B25" s="29" t="s">
        <v>25</v>
      </c>
    </row>
    <row r="26" spans="1:2">
      <c r="A26" s="29" t="s">
        <v>26</v>
      </c>
      <c r="B26" s="29" t="s">
        <v>27</v>
      </c>
    </row>
    <row r="27" spans="1:2">
      <c r="A27" s="29" t="s">
        <v>28</v>
      </c>
      <c r="B27" s="29" t="s">
        <v>29</v>
      </c>
    </row>
    <row r="28" spans="1:2">
      <c r="A28" s="29" t="s">
        <v>30</v>
      </c>
      <c r="B28" s="29" t="s">
        <v>31</v>
      </c>
    </row>
    <row r="29" spans="1:2">
      <c r="A29" s="29" t="s">
        <v>32</v>
      </c>
      <c r="B29" s="29" t="s">
        <v>33</v>
      </c>
    </row>
    <row r="30" spans="1:2">
      <c r="A30" s="29" t="s">
        <v>34</v>
      </c>
      <c r="B30" s="29" t="s">
        <v>35</v>
      </c>
    </row>
    <row r="31" spans="1:2">
      <c r="A31" s="29" t="s">
        <v>36</v>
      </c>
      <c r="B31" s="29" t="s">
        <v>37</v>
      </c>
    </row>
    <row r="32" spans="1:2">
      <c r="A32" s="29" t="s">
        <v>38</v>
      </c>
      <c r="B32" s="29" t="s">
        <v>39</v>
      </c>
    </row>
    <row r="33" spans="1:2">
      <c r="A33" s="29" t="s">
        <v>40</v>
      </c>
      <c r="B33" s="29" t="s">
        <v>41</v>
      </c>
    </row>
    <row r="34" spans="1:2">
      <c r="A34" s="29" t="s">
        <v>42</v>
      </c>
      <c r="B34" s="29" t="s">
        <v>43</v>
      </c>
    </row>
    <row r="35" spans="1:2">
      <c r="A35" s="28" t="s">
        <v>718</v>
      </c>
      <c r="B35" s="29"/>
    </row>
    <row r="36" spans="1:2">
      <c r="A36" s="29" t="s">
        <v>44</v>
      </c>
      <c r="B36" s="29" t="s">
        <v>45</v>
      </c>
    </row>
    <row r="37" spans="1:2">
      <c r="A37" s="29" t="s">
        <v>46</v>
      </c>
      <c r="B37" s="29" t="s">
        <v>47</v>
      </c>
    </row>
    <row r="38" spans="1:2">
      <c r="A38" s="29" t="s">
        <v>48</v>
      </c>
      <c r="B38" s="29" t="s">
        <v>49</v>
      </c>
    </row>
    <row r="39" spans="1:2">
      <c r="A39" s="29" t="s">
        <v>50</v>
      </c>
      <c r="B39" s="29" t="s">
        <v>51</v>
      </c>
    </row>
    <row r="40" spans="1:2">
      <c r="A40" s="29" t="s">
        <v>52</v>
      </c>
      <c r="B40" s="29" t="s">
        <v>53</v>
      </c>
    </row>
    <row r="41" spans="1:2">
      <c r="A41" s="29" t="s">
        <v>54</v>
      </c>
      <c r="B41" s="29" t="s">
        <v>55</v>
      </c>
    </row>
    <row r="42" spans="1:2">
      <c r="A42" s="29" t="s">
        <v>56</v>
      </c>
      <c r="B42" s="29" t="s">
        <v>57</v>
      </c>
    </row>
    <row r="43" spans="1:2">
      <c r="A43" s="29" t="s">
        <v>58</v>
      </c>
      <c r="B43" s="29" t="s">
        <v>59</v>
      </c>
    </row>
    <row r="44" spans="1:2">
      <c r="A44" s="29" t="s">
        <v>60</v>
      </c>
      <c r="B44" s="29" t="s">
        <v>61</v>
      </c>
    </row>
    <row r="45" spans="1:2" s="670" customFormat="1">
      <c r="A45" s="29" t="s">
        <v>62</v>
      </c>
      <c r="B45" s="29" t="s">
        <v>63</v>
      </c>
    </row>
    <row r="46" spans="1:2">
      <c r="A46" s="28" t="s">
        <v>64</v>
      </c>
    </row>
    <row r="47" spans="1:2">
      <c r="A47" s="29" t="s">
        <v>65</v>
      </c>
      <c r="B47" s="29" t="s">
        <v>66</v>
      </c>
    </row>
    <row r="48" spans="1:2">
      <c r="A48" s="29" t="s">
        <v>67</v>
      </c>
      <c r="B48" s="29" t="s">
        <v>68</v>
      </c>
    </row>
    <row r="49" spans="1:2">
      <c r="A49" s="29" t="s">
        <v>69</v>
      </c>
      <c r="B49" s="29" t="s">
        <v>70</v>
      </c>
    </row>
    <row r="50" spans="1:2">
      <c r="A50" s="29" t="s">
        <v>71</v>
      </c>
      <c r="B50" s="29" t="s">
        <v>72</v>
      </c>
    </row>
    <row r="51" spans="1:2">
      <c r="A51" s="29" t="s">
        <v>73</v>
      </c>
      <c r="B51" s="29" t="s">
        <v>74</v>
      </c>
    </row>
    <row r="52" spans="1:2">
      <c r="A52" s="29" t="s">
        <v>75</v>
      </c>
      <c r="B52" s="29" t="s">
        <v>76</v>
      </c>
    </row>
    <row r="53" spans="1:2">
      <c r="A53" s="29" t="s">
        <v>77</v>
      </c>
      <c r="B53" s="29" t="s">
        <v>78</v>
      </c>
    </row>
    <row r="54" spans="1:2">
      <c r="A54" s="29" t="s">
        <v>79</v>
      </c>
      <c r="B54" s="29" t="s">
        <v>80</v>
      </c>
    </row>
    <row r="55" spans="1:2">
      <c r="A55" s="28" t="s">
        <v>81</v>
      </c>
    </row>
    <row r="56" spans="1:2">
      <c r="A56" s="29" t="s">
        <v>82</v>
      </c>
      <c r="B56" s="29" t="s">
        <v>83</v>
      </c>
    </row>
    <row r="57" spans="1:2">
      <c r="A57" s="1942" t="s">
        <v>84</v>
      </c>
      <c r="B57" s="1942" t="s">
        <v>134</v>
      </c>
    </row>
    <row r="58" spans="1:2">
      <c r="A58" s="29" t="s">
        <v>85</v>
      </c>
      <c r="B58" s="29" t="s">
        <v>86</v>
      </c>
    </row>
    <row r="59" spans="1:2">
      <c r="A59" s="29" t="s">
        <v>87</v>
      </c>
      <c r="B59" s="29" t="s">
        <v>88</v>
      </c>
    </row>
    <row r="60" spans="1:2">
      <c r="A60" s="29" t="s">
        <v>89</v>
      </c>
      <c r="B60" s="29" t="s">
        <v>90</v>
      </c>
    </row>
    <row r="61" spans="1:2">
      <c r="A61" s="29" t="s">
        <v>91</v>
      </c>
      <c r="B61" s="29" t="s">
        <v>92</v>
      </c>
    </row>
  </sheetData>
  <mergeCells count="1">
    <mergeCell ref="A1:B1"/>
  </mergeCells>
  <hyperlinks>
    <hyperlink ref="A15:B15" location="'S-1'!A1" display="S-1" xr:uid="{01C5945E-4B6B-4B38-98FF-6FFA0BE44316}"/>
    <hyperlink ref="A16:B16" location="'S-2'!A1" display="S-2" xr:uid="{36C7C70A-E33D-4CED-B5AC-467D70771BCE}"/>
    <hyperlink ref="A18:B18" location="'S-3'!A1" display="S-3" xr:uid="{19A2A756-4042-4463-B81D-CB6FEE87D914}"/>
    <hyperlink ref="A19:B19" location="'S-4'!A1" display="S-4" xr:uid="{6D8CAD54-3372-46BC-A5F4-AB7C1E21F7A5}"/>
    <hyperlink ref="A20:B20" location="'S-5'!A1" display="S-5" xr:uid="{37414A74-6913-4B2A-8F3F-5992B95482AC}"/>
    <hyperlink ref="A21:B21" location="'S-6'!A1" display="S-6" xr:uid="{57EBBFA8-152E-425C-B489-E0BBF85F38D3}"/>
    <hyperlink ref="A22:B22" location="'S-7'!A1" display="S-7" xr:uid="{C3174F2F-3286-46AF-8AB0-A5220DD7973B}"/>
    <hyperlink ref="A23:B23" location="'S-8'!A1" display="S-8" xr:uid="{71ABA8EC-F270-4A3B-B126-892E7E6D2A15}"/>
    <hyperlink ref="A24:B24" location="'S-9'!A1" display="S-9" xr:uid="{11D72758-A828-4102-AC23-9BE072F42322}"/>
    <hyperlink ref="A25:B25" location="'S-10'!A1" display="S-10" xr:uid="{2DCE6D82-2C6F-4034-B053-76A9AC748AE2}"/>
    <hyperlink ref="A26:B26" location="'S-11'!A1" display="S-11" xr:uid="{59189C42-0D01-455D-986B-0AABFE2F341C}"/>
    <hyperlink ref="A27:B27" location="'S-12'!A1" display="S-12" xr:uid="{525412A2-B10E-47CE-8B2F-AD956CD13A2F}"/>
    <hyperlink ref="A28:B28" location="'S-13'!A1" display="S-13" xr:uid="{A2F6037D-0521-475A-8ED4-913B4C49F78E}"/>
    <hyperlink ref="A29:B29" location="'S-14'!A1" display="S-14" xr:uid="{B5F8F743-B0DF-4F0B-A2F9-48A53C505FA1}"/>
    <hyperlink ref="A30:B30" location="'S-15'!A1" display="S-15" xr:uid="{F54C4B2B-4806-4CA9-B8F5-6552EEBDC468}"/>
    <hyperlink ref="A31:B31" location="'S-16'!A1" display="S-16" xr:uid="{909E02D5-09AD-4A0A-BF26-0D61C90A26A9}"/>
    <hyperlink ref="A32:B32" location="'S-17'!A1" display="S-17" xr:uid="{C1E7F648-2245-4A96-A8A4-D9B912D8F538}"/>
    <hyperlink ref="A33:B33" location="'S-18'!A1" display="S-18" xr:uid="{5A7C6211-C760-493D-AEDC-28264A473CA3}"/>
    <hyperlink ref="A34:B34" location="'S-19'!A1" display="S-19" xr:uid="{76EC2995-FDDF-4252-82F4-8C2776CE4D48}"/>
    <hyperlink ref="B3" location="Overview!A1" display="Overview" xr:uid="{9F2EC5FD-F65F-47FB-85A8-D8A59C3E3AAF}"/>
    <hyperlink ref="A49:B49" location="'S-32'!A1" display="S-32" xr:uid="{D8977272-5AA7-406D-BBD9-2CE13BA8AD72}"/>
    <hyperlink ref="A50:B50" location="'S-33'!A1" display="S-33" xr:uid="{2B9003E7-227D-471B-8C5A-76DF151D72F6}"/>
    <hyperlink ref="A51:B51" location="'S-34'!A1" display="S-34" xr:uid="{D8241C15-3872-4586-B5A2-AD775688CF95}"/>
    <hyperlink ref="A52:B52" location="'S-35'!A1" display="S-35" xr:uid="{CF7A3BDB-0537-430B-9BBE-6B82F611BB08}"/>
    <hyperlink ref="A53:B53" location="'S-36'!A1" display="S-36" xr:uid="{21104069-0CCF-4F0B-95DE-389BB77BB1B7}"/>
    <hyperlink ref="A54:B54" location="'S-37 '!A1" display="S-37" xr:uid="{25CB9116-52C6-4EC4-9046-46CFE1CBCBC6}"/>
    <hyperlink ref="A56:B56" location="'S-38'!A1" display="S-38" xr:uid="{AE62E4CA-F64A-4954-9497-3825BC92FC7C}"/>
    <hyperlink ref="A58:B58" location="'S-40'!A1" display="S-40" xr:uid="{68BDB468-613F-4C60-A19E-F9F5445E6932}"/>
    <hyperlink ref="A59:B59" location="'S-41'!A1" display="S-41" xr:uid="{660DC56E-DFB5-4DC6-A9FF-4BDB4CBE0DD8}"/>
    <hyperlink ref="A60:B60" location="'S-42'!A1" display="S-42" xr:uid="{D3E6A859-BC0A-45DC-8621-9182415805BE}"/>
    <hyperlink ref="A61:B61" location="'S-43'!A1" display="S-43" xr:uid="{7A2D6302-412B-4965-A837-916896E2FD25}"/>
    <hyperlink ref="A47:B47" location="'S-30'!A1" display="S-30" xr:uid="{0DC8E7B3-F1F0-4AAD-83AA-2D171AB11462}"/>
    <hyperlink ref="A48:B48" location="'S-31'!A1" display="S-31" xr:uid="{FF13AA7C-B8B4-4DA6-900C-112F43CD84EC}"/>
    <hyperlink ref="A36:B36" location="'S-20'!A1" display="S-20" xr:uid="{4E988710-0F75-407B-863D-C089B67BD0AE}"/>
    <hyperlink ref="B8" location="GLANCE!A1" display="PBGC Pension Data at a Glance" xr:uid="{03396D1B-DF7E-4893-9E26-FC567362C240}"/>
    <hyperlink ref="A37:B37" location="'S-21'!A1" display="S-21" xr:uid="{C3E27AAF-F043-4194-8573-72C686143F76}"/>
    <hyperlink ref="A38:B38" location="'S-22'!A1" display="S-22" xr:uid="{1F76B799-607B-4DD0-9843-0CB384765A49}"/>
    <hyperlink ref="A39:B39" location="'S-23'!A1" display="S-23" xr:uid="{D18DBF5F-2C41-4381-9749-227264CFD261}"/>
    <hyperlink ref="A40:B40" location="'S-24'!A1" display="S-24" xr:uid="{00F512B1-F182-4706-B387-11249FBDB11E}"/>
    <hyperlink ref="A41:B41" location="'S-25'!A1" display="S-25" xr:uid="{1C78D727-82D6-49FF-92DA-E18FFA74654E}"/>
    <hyperlink ref="A42:B42" location="'S-26'!A1" display="S-26" xr:uid="{A47BDF18-83B1-45E2-BA31-36E74F332901}"/>
    <hyperlink ref="A43:B43" location="'S-27'!A1" display="S-27" xr:uid="{FD9B80BD-7BC6-4404-B71A-47A580FEB3C9}"/>
    <hyperlink ref="A44:B44" location="'S-28'!A1" display="S-28" xr:uid="{91174F5D-25D6-47ED-85B6-16C52F229868}"/>
    <hyperlink ref="B12" r:id="rId1" xr:uid="{C55B4CAE-1ADF-422B-B7A4-58D79715F873}"/>
    <hyperlink ref="A57:B57" location="'S-39'!A1" display="S-39" xr:uid="{DF19CAAB-7B50-4DEC-86E2-974449CE1917}"/>
  </hyperlinks>
  <printOptions horizontalCentered="1"/>
  <pageMargins left="0.7" right="0.7" top="0.75" bottom="0.5" header="0.3" footer="0.3"/>
  <pageSetup scale="92" orientation="portrait" r:id="rId2"/>
  <headerFooter scaleWithDoc="0">
    <oddFooter>&amp;R2016 Data Tables</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87315-82D9-4118-99AB-86B060A528AF}">
  <sheetPr>
    <pageSetUpPr fitToPage="1"/>
  </sheetPr>
  <dimension ref="A1:B45"/>
  <sheetViews>
    <sheetView tabSelected="1" zoomScaleNormal="100" workbookViewId="0">
      <selection activeCell="F6" sqref="F6"/>
    </sheetView>
  </sheetViews>
  <sheetFormatPr defaultRowHeight="12.75"/>
  <cols>
    <col min="1" max="1" width="6" style="30" customWidth="1"/>
    <col min="2" max="2" width="91.42578125" bestFit="1" customWidth="1"/>
    <col min="6" max="6" width="10.140625" bestFit="1" customWidth="1"/>
  </cols>
  <sheetData>
    <row r="1" spans="1:2" ht="18" customHeight="1">
      <c r="A1" s="1949" t="s">
        <v>558</v>
      </c>
      <c r="B1" s="1949"/>
    </row>
    <row r="2" spans="1:2">
      <c r="A2" s="24" t="s">
        <v>399</v>
      </c>
      <c r="B2" s="26" t="s">
        <v>2</v>
      </c>
    </row>
    <row r="3" spans="1:2">
      <c r="A3" s="24"/>
      <c r="B3" s="26"/>
    </row>
    <row r="4" spans="1:2">
      <c r="A4" s="28" t="s">
        <v>64</v>
      </c>
    </row>
    <row r="5" spans="1:2">
      <c r="A5" s="29" t="s">
        <v>93</v>
      </c>
      <c r="B5" s="29" t="s">
        <v>94</v>
      </c>
    </row>
    <row r="6" spans="1:2">
      <c r="A6" s="29" t="s">
        <v>95</v>
      </c>
      <c r="B6" s="29" t="s">
        <v>96</v>
      </c>
    </row>
    <row r="7" spans="1:2">
      <c r="A7" s="29" t="s">
        <v>97</v>
      </c>
      <c r="B7" s="29" t="s">
        <v>98</v>
      </c>
    </row>
    <row r="8" spans="1:2">
      <c r="A8" s="29" t="s">
        <v>99</v>
      </c>
      <c r="B8" s="29" t="s">
        <v>100</v>
      </c>
    </row>
    <row r="9" spans="1:2">
      <c r="A9" s="29" t="s">
        <v>101</v>
      </c>
      <c r="B9" s="29" t="s">
        <v>102</v>
      </c>
    </row>
    <row r="10" spans="1:2">
      <c r="A10" s="29" t="s">
        <v>103</v>
      </c>
      <c r="B10" s="29" t="s">
        <v>104</v>
      </c>
    </row>
    <row r="11" spans="1:2">
      <c r="A11" s="29" t="s">
        <v>105</v>
      </c>
      <c r="B11" s="29" t="s">
        <v>106</v>
      </c>
    </row>
    <row r="12" spans="1:2">
      <c r="A12" s="29" t="s">
        <v>107</v>
      </c>
      <c r="B12" s="29" t="s">
        <v>108</v>
      </c>
    </row>
    <row r="13" spans="1:2">
      <c r="A13" s="28" t="s">
        <v>109</v>
      </c>
    </row>
    <row r="14" spans="1:2">
      <c r="A14" s="1942" t="s">
        <v>110</v>
      </c>
      <c r="B14" s="1942" t="s">
        <v>1066</v>
      </c>
    </row>
    <row r="15" spans="1:2">
      <c r="A15" s="29" t="s">
        <v>111</v>
      </c>
      <c r="B15" s="29" t="s">
        <v>112</v>
      </c>
    </row>
    <row r="16" spans="1:2" s="670" customFormat="1">
      <c r="A16" s="29"/>
      <c r="B16" s="29"/>
    </row>
    <row r="17" spans="1:2">
      <c r="A17" s="26" t="s">
        <v>399</v>
      </c>
      <c r="B17" s="26" t="s">
        <v>113</v>
      </c>
    </row>
    <row r="18" spans="1:2">
      <c r="A18" s="26"/>
      <c r="B18" s="26"/>
    </row>
    <row r="19" spans="1:2">
      <c r="A19" s="26"/>
      <c r="B19" s="2200" t="s">
        <v>1072</v>
      </c>
    </row>
    <row r="20" spans="1:2">
      <c r="A20" s="26" t="s">
        <v>399</v>
      </c>
      <c r="B20" s="26"/>
    </row>
    <row r="21" spans="1:2">
      <c r="A21" s="28" t="s">
        <v>4</v>
      </c>
      <c r="B21" s="26"/>
    </row>
    <row r="22" spans="1:2">
      <c r="A22" s="1942" t="s">
        <v>114</v>
      </c>
      <c r="B22" s="1942" t="s">
        <v>1067</v>
      </c>
    </row>
    <row r="23" spans="1:2">
      <c r="A23" s="1942" t="s">
        <v>115</v>
      </c>
      <c r="B23" s="1942" t="s">
        <v>8</v>
      </c>
    </row>
    <row r="24" spans="1:2">
      <c r="A24" s="28" t="s">
        <v>718</v>
      </c>
    </row>
    <row r="25" spans="1:2">
      <c r="A25" s="29" t="s">
        <v>116</v>
      </c>
      <c r="B25" s="29" t="s">
        <v>117</v>
      </c>
    </row>
    <row r="26" spans="1:2">
      <c r="A26" s="1942" t="s">
        <v>118</v>
      </c>
      <c r="B26" s="1942" t="s">
        <v>1071</v>
      </c>
    </row>
    <row r="27" spans="1:2">
      <c r="A27" s="28" t="s">
        <v>64</v>
      </c>
    </row>
    <row r="28" spans="1:2">
      <c r="A28" s="29" t="s">
        <v>119</v>
      </c>
      <c r="B28" s="29" t="s">
        <v>66</v>
      </c>
    </row>
    <row r="29" spans="1:2">
      <c r="A29" s="29" t="s">
        <v>120</v>
      </c>
      <c r="B29" s="29" t="s">
        <v>68</v>
      </c>
    </row>
    <row r="30" spans="1:2">
      <c r="A30" s="29" t="s">
        <v>121</v>
      </c>
      <c r="B30" s="29" t="s">
        <v>70</v>
      </c>
    </row>
    <row r="31" spans="1:2">
      <c r="A31" s="29" t="s">
        <v>122</v>
      </c>
      <c r="B31" s="29" t="s">
        <v>123</v>
      </c>
    </row>
    <row r="32" spans="1:2">
      <c r="A32" s="29" t="s">
        <v>124</v>
      </c>
      <c r="B32" s="29" t="s">
        <v>94</v>
      </c>
    </row>
    <row r="33" spans="1:2">
      <c r="A33" s="29" t="s">
        <v>125</v>
      </c>
      <c r="B33" s="29" t="s">
        <v>96</v>
      </c>
    </row>
    <row r="34" spans="1:2">
      <c r="A34" s="29" t="s">
        <v>126</v>
      </c>
      <c r="B34" s="29" t="s">
        <v>98</v>
      </c>
    </row>
    <row r="35" spans="1:2">
      <c r="A35" s="29" t="s">
        <v>127</v>
      </c>
      <c r="B35" s="29" t="s">
        <v>100</v>
      </c>
    </row>
    <row r="36" spans="1:2">
      <c r="A36" s="29" t="s">
        <v>128</v>
      </c>
      <c r="B36" s="29" t="s">
        <v>129</v>
      </c>
    </row>
    <row r="37" spans="1:2">
      <c r="A37" s="29" t="s">
        <v>130</v>
      </c>
      <c r="B37" s="29" t="s">
        <v>106</v>
      </c>
    </row>
    <row r="38" spans="1:2">
      <c r="A38" s="28" t="s">
        <v>4</v>
      </c>
    </row>
    <row r="39" spans="1:2">
      <c r="A39" s="29" t="s">
        <v>131</v>
      </c>
      <c r="B39" s="29" t="s">
        <v>132</v>
      </c>
    </row>
    <row r="40" spans="1:2">
      <c r="A40" s="29" t="s">
        <v>133</v>
      </c>
      <c r="B40" s="29" t="s">
        <v>134</v>
      </c>
    </row>
    <row r="41" spans="1:2">
      <c r="A41" s="28" t="s">
        <v>135</v>
      </c>
    </row>
    <row r="42" spans="1:2" ht="12.75" customHeight="1">
      <c r="A42" s="1942" t="s">
        <v>136</v>
      </c>
      <c r="B42" s="1942" t="s">
        <v>1068</v>
      </c>
    </row>
    <row r="43" spans="1:2">
      <c r="A43" s="29" t="s">
        <v>137</v>
      </c>
      <c r="B43" s="29" t="s">
        <v>138</v>
      </c>
    </row>
    <row r="44" spans="1:2">
      <c r="A44" s="29" t="s">
        <v>139</v>
      </c>
      <c r="B44" s="29" t="s">
        <v>140</v>
      </c>
    </row>
    <row r="45" spans="1:2">
      <c r="A45" s="29" t="s">
        <v>141</v>
      </c>
      <c r="B45" s="29" t="s">
        <v>142</v>
      </c>
    </row>
  </sheetData>
  <mergeCells count="1">
    <mergeCell ref="A1:B1"/>
  </mergeCells>
  <hyperlinks>
    <hyperlink ref="A15:B15" location="'S-53'!A1" display="S-53" xr:uid="{D011536B-03E4-4A05-9F61-B660B6CDA541}"/>
    <hyperlink ref="A39:B39" location="'M-15'!A1" display="M-15" xr:uid="{58BD65EF-0B57-47CA-86BE-7280E1EFD425}"/>
    <hyperlink ref="A40:B40" location="'M-16'!A1" display="M-16" xr:uid="{9D6D154B-43C0-4A5C-AD5C-3F87435CE8C4}"/>
    <hyperlink ref="A5:B5" location="'S-44'!A1" display="S-44" xr:uid="{942C734A-ECC5-4A75-8629-1ECAA67CBA2A}"/>
    <hyperlink ref="A6:B6" location="'S-45'!A1" display="S-45" xr:uid="{9F1D164B-D895-4955-BA0D-EA3B6AC53D86}"/>
    <hyperlink ref="A7:B7" location="'S-46'!A1" display="S-46" xr:uid="{F48D2D49-CF05-42FD-83E8-102BF7448B83}"/>
    <hyperlink ref="A8:B8" location="'S-47'!A1" display="S-47" xr:uid="{B2CF7AE7-78B7-4145-B497-9AEA0FB60F7C}"/>
    <hyperlink ref="A9:B9" location="'S-48'!A1" display="S-48" xr:uid="{921FA741-3700-4CE2-A5A8-E8D413BAE350}"/>
    <hyperlink ref="A10:B10" location="'S-49'!A1" display="S-49" xr:uid="{4016AE7B-A0E9-4738-B4FF-51BC73E3E575}"/>
    <hyperlink ref="A11:B11" location="'S-50'!A1" display="S-50" xr:uid="{5F1A6BE4-6333-4161-B3B9-74EFD4BEF211}"/>
    <hyperlink ref="A12:B12" location="'S-51'!A1" display="S-51" xr:uid="{241DBE4E-C876-4E4B-B85D-386F1445EB6F}"/>
    <hyperlink ref="A30:B30" location="'M-7'!A1" display="M-7" xr:uid="{A07B4221-D37C-45C8-8475-09E0F250F64D}"/>
    <hyperlink ref="A31:B31" location="'M-8'!A1" display="M-8" xr:uid="{24345BE2-F08F-4C6D-8F17-4F15042DDDA2}"/>
    <hyperlink ref="A32:B32" location="'M-9'!A1" display="M-9" xr:uid="{02CEE581-0060-40E3-817A-10FA4E9C9B67}"/>
    <hyperlink ref="A33:B33" location="'M-10'!A1" display="M-10" xr:uid="{2D6D03C9-FBD8-4A4E-9C5E-3CC7EB7291F4}"/>
    <hyperlink ref="A34:B34" location="'M-11'!A1" display="M-11" xr:uid="{9EE144E1-DE45-43D0-A426-C6CAC7173AE7}"/>
    <hyperlink ref="A35:B35" location="'M-12'!A1" display="M-12" xr:uid="{766F9F4B-7FE5-471A-AEB5-87D6712880CB}"/>
    <hyperlink ref="A36:B36" location="'M-13'!A1" display="M-13" xr:uid="{05921D49-9849-4A72-9E7E-A5BF71C8E474}"/>
    <hyperlink ref="A37:B37" location="'M-14'!A1" display="M-14" xr:uid="{30A5F21B-CE9E-4780-B66A-A2C871D78333}"/>
    <hyperlink ref="A43:B43" location="'M-18'!A1" display="M-18" xr:uid="{AFF469B2-C641-445D-A0CC-0B6C723827AE}"/>
    <hyperlink ref="A44:B44" location="'M-19'!A1" display="M-19" xr:uid="{D74FBED8-94EE-4D72-AD1C-610943D898A5}"/>
    <hyperlink ref="A45:B45" location="'M-20'!A1" display="M-20" xr:uid="{2755F512-F27B-4EA9-9D9C-2884B70EA6D6}"/>
    <hyperlink ref="A28:B28" location="'M-5'!A1" display="M-5" xr:uid="{B9EE66C5-9A50-468D-AAA2-8FF7C7E42578}"/>
    <hyperlink ref="A29:B29" location="'M-6'!A1" display="M-6" xr:uid="{4F03AF0F-2F88-47B6-AE06-EC9A01093BE1}"/>
    <hyperlink ref="A25:B25" location="'M-3'!A1" display="M-3" xr:uid="{DE4AA2CC-E548-405A-B113-6995219805F9}"/>
    <hyperlink ref="A14:B14" location="'S-52'!A1" display="S-52" xr:uid="{CEFBCB59-9A17-4324-A1D2-237E9F402C03}"/>
    <hyperlink ref="A26:B26" location="'M-4'!A1" display="M-4" xr:uid="{50DE3AB5-1708-49EC-83C3-B3E55DF364C0}"/>
    <hyperlink ref="A23:B23" location="'M-2'!A1" display="M-2" xr:uid="{ECAE803F-F354-47B7-BAC4-4B332EAE2502}"/>
    <hyperlink ref="A22:B22" location="'M-1'!A1" display="M-1" xr:uid="{8B01302F-9992-4E2D-8A79-698B21420A5C}"/>
    <hyperlink ref="A42:B42" location="'M-17'!A1" display="M-17" xr:uid="{63A33273-50A2-439E-B677-8E0D09119FE3}"/>
    <hyperlink ref="B19" r:id="rId1" xr:uid="{D06F60C7-BE7B-4337-8388-8BFAA2C6BAB9}"/>
  </hyperlinks>
  <printOptions horizontalCentered="1"/>
  <pageMargins left="0.7" right="0.7" top="0.75" bottom="0.5" header="0.3" footer="0.3"/>
  <pageSetup scale="94" orientation="portrait" r:id="rId2"/>
  <headerFooter scaleWithDoc="0">
    <oddFooter>&amp;R2016 Data Tables</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06EA3-D9A7-4518-9DEA-2C40C39DB95D}">
  <sheetPr>
    <pageSetUpPr fitToPage="1"/>
  </sheetPr>
  <dimension ref="A1:A10"/>
  <sheetViews>
    <sheetView zoomScaleNormal="100" workbookViewId="0"/>
  </sheetViews>
  <sheetFormatPr defaultRowHeight="12.75"/>
  <cols>
    <col min="1" max="1" width="143.85546875" customWidth="1"/>
  </cols>
  <sheetData>
    <row r="1" spans="1:1" ht="18">
      <c r="A1" s="49" t="s">
        <v>1</v>
      </c>
    </row>
    <row r="2" spans="1:1" ht="18">
      <c r="A2" s="49" t="s">
        <v>399</v>
      </c>
    </row>
    <row r="3" spans="1:1" ht="56.25" customHeight="1">
      <c r="A3" s="50" t="s">
        <v>380</v>
      </c>
    </row>
    <row r="4" spans="1:1" ht="57" customHeight="1">
      <c r="A4" s="50" t="s">
        <v>143</v>
      </c>
    </row>
    <row r="5" spans="1:1" ht="18" customHeight="1">
      <c r="A5" s="50" t="s">
        <v>144</v>
      </c>
    </row>
    <row r="6" spans="1:1" ht="14.25">
      <c r="A6" s="51" t="s">
        <v>145</v>
      </c>
    </row>
    <row r="7" spans="1:1" ht="14.25">
      <c r="A7" s="50" t="s">
        <v>399</v>
      </c>
    </row>
    <row r="8" spans="1:1" ht="14.25">
      <c r="A8" s="50" t="s">
        <v>399</v>
      </c>
    </row>
    <row r="9" spans="1:1" ht="14.25">
      <c r="A9" s="52" t="s">
        <v>146</v>
      </c>
    </row>
    <row r="10" spans="1:1" ht="14.25">
      <c r="A10" s="52" t="s">
        <v>379</v>
      </c>
    </row>
  </sheetData>
  <hyperlinks>
    <hyperlink ref="A6" r:id="rId1" xr:uid="{C23D3033-E896-412A-BF04-3B698CEE1988}"/>
  </hyperlinks>
  <printOptions horizontalCentered="1"/>
  <pageMargins left="0.7" right="0.7" top="0.75" bottom="0.5" header="0.3" footer="0.3"/>
  <pageSetup scale="64" orientation="portrait" r:id="rId2"/>
  <headerFooter scaleWithDoc="0">
    <oddFooter>&amp;R2016 Data Tables</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4D23A-9394-408B-94AD-B0E502D2E74C}">
  <sheetPr>
    <pageSetUpPr fitToPage="1"/>
  </sheetPr>
  <dimension ref="A1:E38"/>
  <sheetViews>
    <sheetView zoomScale="80" zoomScaleNormal="80" workbookViewId="0">
      <selection sqref="A1:D1"/>
    </sheetView>
  </sheetViews>
  <sheetFormatPr defaultColWidth="8.85546875" defaultRowHeight="12.75"/>
  <cols>
    <col min="1" max="1" width="72.7109375" style="225" customWidth="1"/>
    <col min="2" max="4" width="29" style="225" customWidth="1"/>
    <col min="5" max="16384" width="8.85546875" style="225"/>
  </cols>
  <sheetData>
    <row r="1" spans="1:5" s="393" customFormat="1" ht="60" customHeight="1" thickBot="1">
      <c r="A1" s="1950" t="s">
        <v>663</v>
      </c>
      <c r="B1" s="1951"/>
      <c r="C1" s="1951"/>
      <c r="D1" s="1952"/>
    </row>
    <row r="2" spans="1:5" ht="77.25" thickBot="1">
      <c r="A2" s="394"/>
      <c r="B2" s="395" t="s">
        <v>664</v>
      </c>
      <c r="C2" s="396" t="s">
        <v>665</v>
      </c>
      <c r="D2" s="397" t="s">
        <v>666</v>
      </c>
      <c r="E2" s="1208"/>
    </row>
    <row r="3" spans="1:5" s="184" customFormat="1" ht="30" customHeight="1">
      <c r="A3" s="1209" t="s">
        <v>810</v>
      </c>
      <c r="B3" s="1205"/>
      <c r="C3" s="1206"/>
      <c r="D3" s="1207"/>
    </row>
    <row r="4" spans="1:5" s="184" customFormat="1" ht="30" customHeight="1">
      <c r="A4" s="1211" t="s">
        <v>809</v>
      </c>
      <c r="B4" s="1219">
        <v>-20580</v>
      </c>
      <c r="C4" s="1220">
        <v>-58833</v>
      </c>
      <c r="D4" s="1221">
        <v>-79413</v>
      </c>
    </row>
    <row r="5" spans="1:5" s="184" customFormat="1" ht="30" customHeight="1">
      <c r="A5" s="1213" t="s">
        <v>811</v>
      </c>
      <c r="B5" s="1219">
        <v>97342</v>
      </c>
      <c r="C5" s="1220">
        <v>2204</v>
      </c>
      <c r="D5" s="1221">
        <v>99546</v>
      </c>
    </row>
    <row r="6" spans="1:5" s="184" customFormat="1" ht="30" customHeight="1">
      <c r="A6" s="1213" t="s">
        <v>812</v>
      </c>
      <c r="B6" s="1219">
        <v>117922</v>
      </c>
      <c r="C6" s="1220">
        <v>61037</v>
      </c>
      <c r="D6" s="1221">
        <v>178959</v>
      </c>
    </row>
    <row r="7" spans="1:5" s="184" customFormat="1" ht="15" customHeight="1">
      <c r="A7" s="1213"/>
      <c r="B7" s="1219"/>
      <c r="C7" s="1220"/>
      <c r="D7" s="1221"/>
    </row>
    <row r="8" spans="1:5" s="184" customFormat="1" ht="30" customHeight="1">
      <c r="A8" s="1211" t="s">
        <v>813</v>
      </c>
      <c r="B8" s="1219">
        <v>6379</v>
      </c>
      <c r="C8" s="1220">
        <v>282</v>
      </c>
      <c r="D8" s="1221">
        <v>6661</v>
      </c>
    </row>
    <row r="9" spans="1:5" s="184" customFormat="1" ht="15" customHeight="1">
      <c r="A9" s="1211"/>
      <c r="B9" s="1219"/>
      <c r="C9" s="1220"/>
      <c r="D9" s="1221"/>
    </row>
    <row r="10" spans="1:5" s="184" customFormat="1" ht="30" customHeight="1">
      <c r="A10" s="1211" t="s">
        <v>814</v>
      </c>
      <c r="B10" s="1222">
        <v>22333</v>
      </c>
      <c r="C10" s="1223">
        <v>1375</v>
      </c>
      <c r="D10" s="1224">
        <v>23708</v>
      </c>
    </row>
    <row r="11" spans="1:5" s="184" customFormat="1" ht="30" customHeight="1">
      <c r="A11" s="1211" t="s">
        <v>815</v>
      </c>
      <c r="B11" s="1225" t="s">
        <v>667</v>
      </c>
      <c r="C11" s="1226" t="s">
        <v>668</v>
      </c>
      <c r="D11" s="1227" t="s">
        <v>669</v>
      </c>
    </row>
    <row r="12" spans="1:5" s="184" customFormat="1" ht="15" customHeight="1">
      <c r="A12" s="1211"/>
      <c r="B12" s="1225"/>
      <c r="C12" s="1226"/>
      <c r="D12" s="1227"/>
    </row>
    <row r="13" spans="1:5" s="184" customFormat="1" ht="30" customHeight="1">
      <c r="A13" s="1211" t="s">
        <v>816</v>
      </c>
      <c r="B13" s="1222">
        <v>63</v>
      </c>
      <c r="C13" s="1226" t="s">
        <v>670</v>
      </c>
      <c r="D13" s="1224">
        <v>63</v>
      </c>
    </row>
    <row r="14" spans="1:5" s="184" customFormat="1" ht="30" customHeight="1">
      <c r="A14" s="1211" t="s">
        <v>817</v>
      </c>
      <c r="B14" s="1219">
        <v>0</v>
      </c>
      <c r="C14" s="1226" t="s">
        <v>670</v>
      </c>
      <c r="D14" s="1221">
        <v>0</v>
      </c>
    </row>
    <row r="15" spans="1:5" s="184" customFormat="1" ht="15" customHeight="1">
      <c r="A15" s="1211"/>
      <c r="B15" s="1219"/>
      <c r="C15" s="1226"/>
      <c r="D15" s="1221"/>
    </row>
    <row r="16" spans="1:5" s="184" customFormat="1" ht="30" customHeight="1">
      <c r="A16" s="1211" t="s">
        <v>818</v>
      </c>
      <c r="B16" s="1225"/>
      <c r="C16" s="1226"/>
      <c r="D16" s="1227"/>
    </row>
    <row r="17" spans="1:4" s="184" customFormat="1" ht="30" customHeight="1">
      <c r="A17" s="1213" t="s">
        <v>819</v>
      </c>
      <c r="B17" s="1222">
        <v>841512</v>
      </c>
      <c r="C17" s="1223">
        <v>31</v>
      </c>
      <c r="D17" s="1224">
        <v>841543</v>
      </c>
    </row>
    <row r="18" spans="1:4" s="184" customFormat="1" ht="30" customHeight="1">
      <c r="A18" s="1213" t="s">
        <v>820</v>
      </c>
      <c r="B18" s="1226" t="s">
        <v>670</v>
      </c>
      <c r="C18" s="1223">
        <v>59000</v>
      </c>
      <c r="D18" s="1224">
        <v>59000</v>
      </c>
    </row>
    <row r="19" spans="1:4" s="184" customFormat="1" ht="15" customHeight="1">
      <c r="A19" s="1213"/>
      <c r="B19" s="1228"/>
      <c r="C19" s="1223"/>
      <c r="D19" s="1224"/>
    </row>
    <row r="20" spans="1:4" s="184" customFormat="1" ht="30" customHeight="1">
      <c r="A20" s="1211" t="s">
        <v>821</v>
      </c>
      <c r="B20" s="1225"/>
      <c r="C20" s="1226"/>
      <c r="D20" s="1227"/>
    </row>
    <row r="21" spans="1:4" s="184" customFormat="1" ht="30" customHeight="1">
      <c r="A21" s="1213" t="s">
        <v>822</v>
      </c>
      <c r="B21" s="1219">
        <v>5659</v>
      </c>
      <c r="C21" s="1226" t="s">
        <v>671</v>
      </c>
      <c r="D21" s="1221">
        <v>5659</v>
      </c>
    </row>
    <row r="22" spans="1:4" s="184" customFormat="1" ht="30" customHeight="1">
      <c r="A22" s="1213" t="s">
        <v>823</v>
      </c>
      <c r="B22" s="1226" t="s">
        <v>670</v>
      </c>
      <c r="C22" s="1220">
        <v>113</v>
      </c>
      <c r="D22" s="1221">
        <v>113</v>
      </c>
    </row>
    <row r="23" spans="1:4" s="184" customFormat="1" ht="15" customHeight="1">
      <c r="A23" s="1213"/>
      <c r="B23" s="1229"/>
      <c r="C23" s="1220"/>
      <c r="D23" s="1221"/>
    </row>
    <row r="24" spans="1:4" s="184" customFormat="1" ht="30" customHeight="1" thickBot="1">
      <c r="A24" s="1211" t="s">
        <v>824</v>
      </c>
      <c r="B24" s="1230" t="s">
        <v>670</v>
      </c>
      <c r="C24" s="1223">
        <v>65</v>
      </c>
      <c r="D24" s="1224">
        <v>65</v>
      </c>
    </row>
    <row r="25" spans="1:4" s="184" customFormat="1" ht="30" customHeight="1">
      <c r="A25" s="1210" t="s">
        <v>825</v>
      </c>
      <c r="B25" s="1231"/>
      <c r="C25" s="1232"/>
      <c r="D25" s="1233"/>
    </row>
    <row r="26" spans="1:4" s="184" customFormat="1" ht="30" customHeight="1">
      <c r="A26" s="1211" t="s">
        <v>826</v>
      </c>
      <c r="B26" s="1222">
        <v>4769</v>
      </c>
      <c r="C26" s="1223">
        <v>10</v>
      </c>
      <c r="D26" s="1224">
        <v>4779</v>
      </c>
    </row>
    <row r="27" spans="1:4" s="184" customFormat="1" ht="30" customHeight="1">
      <c r="A27" s="1211" t="s">
        <v>827</v>
      </c>
      <c r="B27" s="1219">
        <v>49003</v>
      </c>
      <c r="C27" s="1220">
        <v>31</v>
      </c>
      <c r="D27" s="1221">
        <v>49034</v>
      </c>
    </row>
    <row r="28" spans="1:4" s="184" customFormat="1" ht="15" customHeight="1">
      <c r="A28" s="1211"/>
      <c r="B28" s="1219"/>
      <c r="C28" s="1220"/>
      <c r="D28" s="1221"/>
    </row>
    <row r="29" spans="1:4" s="184" customFormat="1" ht="30" customHeight="1">
      <c r="A29" s="1211" t="s">
        <v>824</v>
      </c>
      <c r="B29" s="1226" t="s">
        <v>670</v>
      </c>
      <c r="C29" s="1223">
        <v>99</v>
      </c>
      <c r="D29" s="1224">
        <v>99</v>
      </c>
    </row>
    <row r="30" spans="1:4" s="184" customFormat="1" ht="30" customHeight="1" thickBot="1">
      <c r="A30" s="1212" t="s">
        <v>828</v>
      </c>
      <c r="B30" s="1234" t="s">
        <v>670</v>
      </c>
      <c r="C30" s="1235">
        <v>1190</v>
      </c>
      <c r="D30" s="1236">
        <v>1190</v>
      </c>
    </row>
    <row r="31" spans="1:4" ht="15">
      <c r="A31" s="398"/>
      <c r="B31" s="398"/>
      <c r="C31" s="398"/>
      <c r="D31" s="398"/>
    </row>
    <row r="32" spans="1:4" ht="15">
      <c r="A32" s="398" t="s">
        <v>672</v>
      </c>
      <c r="B32" s="398"/>
      <c r="C32" s="398"/>
      <c r="D32" s="398"/>
    </row>
    <row r="33" spans="1:4" ht="15">
      <c r="A33" s="398" t="s">
        <v>673</v>
      </c>
      <c r="B33" s="398"/>
      <c r="C33" s="398"/>
      <c r="D33" s="398"/>
    </row>
    <row r="34" spans="1:4" ht="15">
      <c r="A34" s="398" t="s">
        <v>674</v>
      </c>
      <c r="B34" s="398"/>
      <c r="C34" s="398"/>
      <c r="D34" s="398"/>
    </row>
    <row r="35" spans="1:4" ht="30" customHeight="1">
      <c r="A35" s="1953" t="s">
        <v>675</v>
      </c>
      <c r="B35" s="1954"/>
      <c r="C35" s="1954"/>
      <c r="D35" s="1954"/>
    </row>
    <row r="36" spans="1:4" ht="15">
      <c r="A36" s="398" t="s">
        <v>676</v>
      </c>
      <c r="B36" s="398"/>
      <c r="C36" s="398"/>
      <c r="D36" s="398"/>
    </row>
    <row r="37" spans="1:4" ht="15">
      <c r="A37" s="398" t="s">
        <v>677</v>
      </c>
      <c r="B37" s="398"/>
      <c r="C37" s="398"/>
      <c r="D37" s="398"/>
    </row>
    <row r="38" spans="1:4" ht="15">
      <c r="A38" s="398" t="s">
        <v>678</v>
      </c>
      <c r="B38" s="398"/>
      <c r="C38" s="398"/>
      <c r="D38" s="398"/>
    </row>
  </sheetData>
  <mergeCells count="2">
    <mergeCell ref="A1:D1"/>
    <mergeCell ref="A35:D35"/>
  </mergeCells>
  <printOptions horizontalCentered="1"/>
  <pageMargins left="0.7" right="0.7" top="0.75" bottom="0.5" header="0.3" footer="0.3"/>
  <pageSetup scale="57" orientation="portrait" r:id="rId1"/>
  <headerFooter scaleWithDoc="0">
    <oddFooter>&amp;R2016 Data Tables</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3E6A9-E56B-4112-A38D-989BC458D756}">
  <sheetPr>
    <pageSetUpPr fitToPage="1"/>
  </sheetPr>
  <dimension ref="A1:D37"/>
  <sheetViews>
    <sheetView topLeftCell="A7" zoomScaleNormal="100" workbookViewId="0">
      <selection activeCell="XFD1" sqref="XFD1"/>
    </sheetView>
  </sheetViews>
  <sheetFormatPr defaultColWidth="9.140625" defaultRowHeight="12.75"/>
  <cols>
    <col min="1" max="1" width="23.7109375" style="6" customWidth="1"/>
    <col min="2" max="4" width="40.7109375" style="6" customWidth="1"/>
    <col min="5" max="16384" width="9.140625" style="6"/>
  </cols>
  <sheetData>
    <row r="1" spans="1:4" ht="80.099999999999994" customHeight="1" thickBot="1">
      <c r="A1" s="1955" t="s">
        <v>723</v>
      </c>
      <c r="B1" s="1956"/>
      <c r="C1" s="1956"/>
      <c r="D1" s="1957"/>
    </row>
    <row r="2" spans="1:4" s="39" customFormat="1" ht="45" customHeight="1" thickBot="1">
      <c r="A2" s="441" t="s">
        <v>719</v>
      </c>
      <c r="B2" s="129" t="s">
        <v>720</v>
      </c>
      <c r="C2" s="129" t="s">
        <v>721</v>
      </c>
      <c r="D2" s="132" t="s">
        <v>722</v>
      </c>
    </row>
    <row r="3" spans="1:4" s="32" customFormat="1" ht="20.100000000000001" customHeight="1">
      <c r="A3" s="1200"/>
      <c r="B3" s="1201"/>
      <c r="C3" s="1201"/>
      <c r="D3" s="1202"/>
    </row>
    <row r="4" spans="1:4" s="32" customFormat="1" ht="20.100000000000001" customHeight="1">
      <c r="A4" s="1200">
        <v>1980</v>
      </c>
      <c r="B4" s="1237">
        <v>429.5</v>
      </c>
      <c r="C4" s="1237">
        <v>524.1</v>
      </c>
      <c r="D4" s="1238">
        <v>-94.6</v>
      </c>
    </row>
    <row r="5" spans="1:4" s="32" customFormat="1" ht="20.100000000000001" customHeight="1">
      <c r="A5" s="1200"/>
      <c r="B5" s="1237"/>
      <c r="C5" s="1237"/>
      <c r="D5" s="1238"/>
    </row>
    <row r="6" spans="1:4" s="32" customFormat="1" ht="20.100000000000001" customHeight="1">
      <c r="A6" s="1200">
        <v>1985</v>
      </c>
      <c r="B6" s="1239">
        <v>1155</v>
      </c>
      <c r="C6" s="1239">
        <v>2480.3000000000002</v>
      </c>
      <c r="D6" s="1240">
        <v>-1325.3</v>
      </c>
    </row>
    <row r="7" spans="1:4" s="32" customFormat="1" ht="20.100000000000001" customHeight="1">
      <c r="A7" s="1200"/>
      <c r="B7" s="1239"/>
      <c r="C7" s="1239"/>
      <c r="D7" s="1240"/>
    </row>
    <row r="8" spans="1:4" s="32" customFormat="1" ht="20.100000000000001" customHeight="1">
      <c r="A8" s="1200">
        <v>1990</v>
      </c>
      <c r="B8" s="1239">
        <v>2797</v>
      </c>
      <c r="C8" s="1239">
        <v>4710</v>
      </c>
      <c r="D8" s="1240">
        <v>-1913</v>
      </c>
    </row>
    <row r="9" spans="1:4" s="32" customFormat="1" ht="20.100000000000001" customHeight="1">
      <c r="A9" s="1200"/>
      <c r="B9" s="1239"/>
      <c r="C9" s="1239"/>
      <c r="D9" s="1240"/>
    </row>
    <row r="10" spans="1:4" s="32" customFormat="1" ht="20.100000000000001" customHeight="1">
      <c r="A10" s="1200">
        <v>1995</v>
      </c>
      <c r="B10" s="1239">
        <v>10371</v>
      </c>
      <c r="C10" s="1239">
        <v>10686</v>
      </c>
      <c r="D10" s="1240">
        <v>-315</v>
      </c>
    </row>
    <row r="11" spans="1:4" s="32" customFormat="1" ht="20.100000000000001" customHeight="1">
      <c r="A11" s="1200"/>
      <c r="B11" s="1239"/>
      <c r="C11" s="1239"/>
      <c r="D11" s="1240"/>
    </row>
    <row r="12" spans="1:4" s="32" customFormat="1" ht="20.100000000000001" customHeight="1">
      <c r="A12" s="1200">
        <v>1996</v>
      </c>
      <c r="B12" s="1239">
        <v>12043</v>
      </c>
      <c r="C12" s="1239">
        <v>11174</v>
      </c>
      <c r="D12" s="1240">
        <v>869</v>
      </c>
    </row>
    <row r="13" spans="1:4" s="32" customFormat="1" ht="20.100000000000001" customHeight="1">
      <c r="A13" s="1200">
        <v>1997</v>
      </c>
      <c r="B13" s="1239">
        <v>15314</v>
      </c>
      <c r="C13" s="1239">
        <v>11833</v>
      </c>
      <c r="D13" s="1240">
        <v>3481</v>
      </c>
    </row>
    <row r="14" spans="1:4" s="32" customFormat="1" ht="20.100000000000001" customHeight="1">
      <c r="A14" s="1200">
        <v>1998</v>
      </c>
      <c r="B14" s="1239">
        <v>17631</v>
      </c>
      <c r="C14" s="1239">
        <v>12619</v>
      </c>
      <c r="D14" s="1240">
        <v>5012</v>
      </c>
    </row>
    <row r="15" spans="1:4" s="32" customFormat="1" ht="20.100000000000001" customHeight="1">
      <c r="A15" s="1200">
        <v>1999</v>
      </c>
      <c r="B15" s="1239">
        <v>18431</v>
      </c>
      <c r="C15" s="1239">
        <v>11393</v>
      </c>
      <c r="D15" s="1240">
        <v>7038</v>
      </c>
    </row>
    <row r="16" spans="1:4" s="32" customFormat="1" ht="20.100000000000001" customHeight="1">
      <c r="A16" s="1200">
        <v>2000</v>
      </c>
      <c r="B16" s="1239">
        <v>20830</v>
      </c>
      <c r="C16" s="1239">
        <v>11126</v>
      </c>
      <c r="D16" s="1240">
        <v>9704</v>
      </c>
    </row>
    <row r="17" spans="1:4" s="32" customFormat="1" ht="20.100000000000001" customHeight="1">
      <c r="A17" s="1200">
        <v>2001</v>
      </c>
      <c r="B17" s="1239">
        <v>21768</v>
      </c>
      <c r="C17" s="1239">
        <v>14036</v>
      </c>
      <c r="D17" s="1240">
        <v>7732</v>
      </c>
    </row>
    <row r="18" spans="1:4" s="32" customFormat="1" ht="20.100000000000001" customHeight="1">
      <c r="A18" s="1200">
        <v>2002</v>
      </c>
      <c r="B18" s="1239">
        <v>25430</v>
      </c>
      <c r="C18" s="1239">
        <v>29068</v>
      </c>
      <c r="D18" s="1240">
        <v>-3638</v>
      </c>
    </row>
    <row r="19" spans="1:4" s="32" customFormat="1" ht="20.100000000000001" customHeight="1">
      <c r="A19" s="1200">
        <v>2003</v>
      </c>
      <c r="B19" s="1239">
        <v>34016</v>
      </c>
      <c r="C19" s="1239">
        <v>45254</v>
      </c>
      <c r="D19" s="1240">
        <v>-11238</v>
      </c>
    </row>
    <row r="20" spans="1:4" s="32" customFormat="1" ht="20.100000000000001" customHeight="1">
      <c r="A20" s="1200">
        <v>2004</v>
      </c>
      <c r="B20" s="1239">
        <v>38993</v>
      </c>
      <c r="C20" s="1239">
        <v>62298</v>
      </c>
      <c r="D20" s="1240">
        <v>-23305</v>
      </c>
    </row>
    <row r="21" spans="1:4" s="32" customFormat="1" ht="20.100000000000001" customHeight="1">
      <c r="A21" s="1200">
        <v>2005</v>
      </c>
      <c r="B21" s="1239">
        <v>56470</v>
      </c>
      <c r="C21" s="1239">
        <v>79246</v>
      </c>
      <c r="D21" s="1240">
        <v>-22776</v>
      </c>
    </row>
    <row r="22" spans="1:4" s="32" customFormat="1" ht="20.100000000000001" customHeight="1">
      <c r="A22" s="1200">
        <v>2006</v>
      </c>
      <c r="B22" s="1239">
        <v>59972</v>
      </c>
      <c r="C22" s="1239">
        <v>78114</v>
      </c>
      <c r="D22" s="1240">
        <v>-18142</v>
      </c>
    </row>
    <row r="23" spans="1:4" s="32" customFormat="1" ht="20.100000000000001" customHeight="1">
      <c r="A23" s="1200">
        <v>2007</v>
      </c>
      <c r="B23" s="1239">
        <v>67241</v>
      </c>
      <c r="C23" s="1239">
        <v>80352</v>
      </c>
      <c r="D23" s="1240">
        <v>-13111</v>
      </c>
    </row>
    <row r="24" spans="1:4" s="32" customFormat="1" ht="20.100000000000001" customHeight="1">
      <c r="A24" s="1200">
        <v>2008</v>
      </c>
      <c r="B24" s="1239">
        <v>64612</v>
      </c>
      <c r="C24" s="1239">
        <v>75290</v>
      </c>
      <c r="D24" s="1240">
        <v>-10678</v>
      </c>
    </row>
    <row r="25" spans="1:4" s="32" customFormat="1" ht="20.100000000000001" customHeight="1">
      <c r="A25" s="1200">
        <v>2009</v>
      </c>
      <c r="B25" s="1239">
        <v>68736</v>
      </c>
      <c r="C25" s="1239">
        <v>89813</v>
      </c>
      <c r="D25" s="1240">
        <v>-21077</v>
      </c>
    </row>
    <row r="26" spans="1:4" s="32" customFormat="1" ht="20.100000000000001" customHeight="1">
      <c r="A26" s="1200">
        <v>2010</v>
      </c>
      <c r="B26" s="1239">
        <v>77463</v>
      </c>
      <c r="C26" s="1239">
        <v>99057</v>
      </c>
      <c r="D26" s="1240">
        <v>-21594</v>
      </c>
    </row>
    <row r="27" spans="1:4" s="32" customFormat="1" ht="20.100000000000001" customHeight="1">
      <c r="A27" s="1200">
        <v>2011</v>
      </c>
      <c r="B27" s="1239">
        <v>78960</v>
      </c>
      <c r="C27" s="1239">
        <v>102226</v>
      </c>
      <c r="D27" s="1240">
        <v>-23266</v>
      </c>
    </row>
    <row r="28" spans="1:4" s="32" customFormat="1" ht="20.100000000000001" customHeight="1">
      <c r="A28" s="1200">
        <v>2012</v>
      </c>
      <c r="B28" s="1239">
        <v>82973</v>
      </c>
      <c r="C28" s="1239">
        <v>112115</v>
      </c>
      <c r="D28" s="1240">
        <v>-29142</v>
      </c>
    </row>
    <row r="29" spans="1:4" s="32" customFormat="1" ht="20.100000000000001" customHeight="1">
      <c r="A29" s="1200">
        <v>2013</v>
      </c>
      <c r="B29" s="1239">
        <v>83227</v>
      </c>
      <c r="C29" s="1239">
        <v>110608</v>
      </c>
      <c r="D29" s="1240">
        <v>-27381</v>
      </c>
    </row>
    <row r="30" spans="1:4" s="32" customFormat="1" ht="20.100000000000001" customHeight="1">
      <c r="A30" s="1200">
        <v>2014</v>
      </c>
      <c r="B30" s="1239">
        <v>88013</v>
      </c>
      <c r="C30" s="1239">
        <v>107351</v>
      </c>
      <c r="D30" s="1240">
        <v>-19338</v>
      </c>
    </row>
    <row r="31" spans="1:4" s="32" customFormat="1" ht="20.100000000000001" customHeight="1">
      <c r="A31" s="1200">
        <v>2015</v>
      </c>
      <c r="B31" s="1239">
        <v>85735</v>
      </c>
      <c r="C31" s="1239">
        <v>109800</v>
      </c>
      <c r="D31" s="1240">
        <v>-24065</v>
      </c>
    </row>
    <row r="32" spans="1:4" s="32" customFormat="1" ht="20.100000000000001" customHeight="1">
      <c r="A32" s="1200">
        <v>2016</v>
      </c>
      <c r="B32" s="1239">
        <v>97342</v>
      </c>
      <c r="C32" s="1239">
        <v>117922</v>
      </c>
      <c r="D32" s="1240">
        <v>-20580</v>
      </c>
    </row>
    <row r="33" spans="1:4" s="32" customFormat="1" ht="20.100000000000001" customHeight="1">
      <c r="A33" s="1200">
        <v>2017</v>
      </c>
      <c r="B33" s="1925">
        <v>106196</v>
      </c>
      <c r="C33" s="1925">
        <v>117110</v>
      </c>
      <c r="D33" s="1238">
        <v>-10914</v>
      </c>
    </row>
    <row r="34" spans="1:4" s="32" customFormat="1" ht="20.100000000000001" customHeight="1" thickBot="1">
      <c r="A34" s="442"/>
      <c r="B34" s="1203"/>
      <c r="C34" s="1203"/>
      <c r="D34" s="1204"/>
    </row>
    <row r="35" spans="1:4" ht="9.9499999999999993" customHeight="1">
      <c r="A35" s="6" t="s">
        <v>399</v>
      </c>
      <c r="B35"/>
      <c r="C35"/>
      <c r="D35"/>
    </row>
    <row r="36" spans="1:4">
      <c r="A36" s="90" t="s">
        <v>148</v>
      </c>
      <c r="B36"/>
      <c r="C36"/>
      <c r="D36"/>
    </row>
    <row r="37" spans="1:4">
      <c r="A37" s="90" t="s">
        <v>149</v>
      </c>
      <c r="B37"/>
      <c r="C37"/>
      <c r="D37"/>
    </row>
  </sheetData>
  <mergeCells count="1">
    <mergeCell ref="A1:D1"/>
  </mergeCells>
  <printOptions horizontalCentered="1"/>
  <pageMargins left="0.7" right="0.7" top="0.75" bottom="0.5" header="0.3" footer="0.3"/>
  <pageSetup scale="66" orientation="landscape" r:id="rId1"/>
  <headerFooter scaleWithDoc="0">
    <oddFooter>&amp;R2016 Data Tables</oddFooter>
  </headerFooter>
  <rowBreaks count="1" manualBreakCount="1">
    <brk id="50"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9E54C8-58EF-4017-B007-1C8A035785B2}">
  <sheetPr>
    <pageSetUpPr fitToPage="1"/>
  </sheetPr>
  <dimension ref="A1:E37"/>
  <sheetViews>
    <sheetView topLeftCell="A7" zoomScaleNormal="100" workbookViewId="0">
      <selection sqref="A1:E1"/>
    </sheetView>
  </sheetViews>
  <sheetFormatPr defaultColWidth="9.140625" defaultRowHeight="12.75"/>
  <cols>
    <col min="1" max="5" width="25.7109375" style="43" customWidth="1"/>
    <col min="6" max="16384" width="9.140625" style="43"/>
  </cols>
  <sheetData>
    <row r="1" spans="1:5" ht="80.099999999999994" customHeight="1" thickBot="1">
      <c r="A1" s="1958" t="s">
        <v>381</v>
      </c>
      <c r="B1" s="1959"/>
      <c r="C1" s="1959"/>
      <c r="D1" s="1959"/>
      <c r="E1" s="1960"/>
    </row>
    <row r="2" spans="1:5" s="44" customFormat="1" ht="75" customHeight="1" thickBot="1">
      <c r="A2" s="443" t="s">
        <v>382</v>
      </c>
      <c r="B2" s="130" t="s">
        <v>383</v>
      </c>
      <c r="C2" s="130" t="s">
        <v>384</v>
      </c>
      <c r="D2" s="130" t="s">
        <v>385</v>
      </c>
      <c r="E2" s="131" t="s">
        <v>386</v>
      </c>
    </row>
    <row r="3" spans="1:5" s="44" customFormat="1" ht="20.100000000000001" customHeight="1">
      <c r="A3" s="1195"/>
      <c r="B3" s="1196"/>
      <c r="C3" s="1196"/>
      <c r="D3" s="1196"/>
      <c r="E3" s="634"/>
    </row>
    <row r="4" spans="1:5" s="44" customFormat="1" ht="20.100000000000001" customHeight="1">
      <c r="A4" s="1195">
        <v>1980</v>
      </c>
      <c r="B4" s="1243">
        <v>71</v>
      </c>
      <c r="C4" s="1243">
        <v>37</v>
      </c>
      <c r="D4" s="1243">
        <v>20</v>
      </c>
      <c r="E4" s="1244">
        <v>14</v>
      </c>
    </row>
    <row r="5" spans="1:5" s="44" customFormat="1" ht="20.100000000000001" customHeight="1">
      <c r="A5" s="1195"/>
      <c r="B5" s="1243"/>
      <c r="C5" s="1243"/>
      <c r="D5" s="1243"/>
      <c r="E5" s="1244"/>
    </row>
    <row r="6" spans="1:5" s="44" customFormat="1" ht="20.100000000000001" customHeight="1">
      <c r="A6" s="1195">
        <v>1985</v>
      </c>
      <c r="B6" s="1245">
        <v>82</v>
      </c>
      <c r="C6" s="1245">
        <v>170</v>
      </c>
      <c r="D6" s="1245">
        <v>33</v>
      </c>
      <c r="E6" s="1246">
        <v>-121</v>
      </c>
    </row>
    <row r="7" spans="1:5" s="44" customFormat="1" ht="20.100000000000001" customHeight="1">
      <c r="A7" s="1195"/>
      <c r="B7" s="1245"/>
      <c r="C7" s="1245"/>
      <c r="D7" s="1245"/>
      <c r="E7" s="1246"/>
    </row>
    <row r="8" spans="1:5" s="44" customFormat="1" ht="20.100000000000001" customHeight="1">
      <c r="A8" s="1195">
        <v>1990</v>
      </c>
      <c r="B8" s="1245">
        <v>659</v>
      </c>
      <c r="C8" s="1245">
        <v>369</v>
      </c>
      <c r="D8" s="1245">
        <v>63</v>
      </c>
      <c r="E8" s="1246">
        <v>227</v>
      </c>
    </row>
    <row r="9" spans="1:5" s="44" customFormat="1" ht="20.100000000000001" customHeight="1">
      <c r="A9" s="1195"/>
      <c r="B9" s="1245"/>
      <c r="C9" s="1245"/>
      <c r="D9" s="1245"/>
      <c r="E9" s="1246"/>
    </row>
    <row r="10" spans="1:5" s="44" customFormat="1" ht="20.100000000000001" customHeight="1">
      <c r="A10" s="1195">
        <v>1995</v>
      </c>
      <c r="B10" s="1245">
        <v>838</v>
      </c>
      <c r="C10" s="1245">
        <v>761</v>
      </c>
      <c r="D10" s="1245">
        <v>138</v>
      </c>
      <c r="E10" s="1246">
        <v>-61</v>
      </c>
    </row>
    <row r="11" spans="1:5" s="44" customFormat="1" ht="20.100000000000001" customHeight="1">
      <c r="A11" s="1195">
        <v>1996</v>
      </c>
      <c r="B11" s="1245">
        <v>1146</v>
      </c>
      <c r="C11" s="1245">
        <v>790</v>
      </c>
      <c r="D11" s="1245">
        <v>150</v>
      </c>
      <c r="E11" s="1246">
        <v>206</v>
      </c>
    </row>
    <row r="12" spans="1:5" s="44" customFormat="1" ht="20.100000000000001" customHeight="1">
      <c r="A12" s="1195">
        <v>1997</v>
      </c>
      <c r="B12" s="1245">
        <v>1067</v>
      </c>
      <c r="C12" s="1245">
        <v>823</v>
      </c>
      <c r="D12" s="1245">
        <v>155</v>
      </c>
      <c r="E12" s="1246">
        <v>89</v>
      </c>
    </row>
    <row r="13" spans="1:5" s="44" customFormat="1" ht="20.100000000000001" customHeight="1">
      <c r="A13" s="1195">
        <v>1998</v>
      </c>
      <c r="B13" s="1245">
        <v>966</v>
      </c>
      <c r="C13" s="1245">
        <v>847</v>
      </c>
      <c r="D13" s="1245">
        <v>158</v>
      </c>
      <c r="E13" s="1246">
        <v>-39</v>
      </c>
    </row>
    <row r="14" spans="1:5" s="44" customFormat="1" ht="20.100000000000001" customHeight="1">
      <c r="A14" s="1195">
        <v>1999</v>
      </c>
      <c r="B14" s="1245">
        <v>902</v>
      </c>
      <c r="C14" s="1245">
        <v>901</v>
      </c>
      <c r="D14" s="1245">
        <v>161</v>
      </c>
      <c r="E14" s="1246">
        <v>-160</v>
      </c>
    </row>
    <row r="15" spans="1:5" s="44" customFormat="1" ht="20.100000000000001" customHeight="1">
      <c r="A15" s="1195">
        <v>2000</v>
      </c>
      <c r="B15" s="1245">
        <v>807</v>
      </c>
      <c r="C15" s="1245">
        <v>902</v>
      </c>
      <c r="D15" s="1245">
        <v>167</v>
      </c>
      <c r="E15" s="1246">
        <v>-262</v>
      </c>
    </row>
    <row r="16" spans="1:5" s="44" customFormat="1" ht="20.100000000000001" customHeight="1">
      <c r="A16" s="1195">
        <v>2001</v>
      </c>
      <c r="B16" s="1245">
        <v>821</v>
      </c>
      <c r="C16" s="1245">
        <v>1042</v>
      </c>
      <c r="D16" s="1245">
        <v>184</v>
      </c>
      <c r="E16" s="1246">
        <v>-405</v>
      </c>
    </row>
    <row r="17" spans="1:5" s="44" customFormat="1" ht="20.100000000000001" customHeight="1">
      <c r="A17" s="1195">
        <v>2002</v>
      </c>
      <c r="B17" s="1245">
        <v>787</v>
      </c>
      <c r="C17" s="1245">
        <v>1537</v>
      </c>
      <c r="D17" s="1245">
        <v>225</v>
      </c>
      <c r="E17" s="1246">
        <v>-975</v>
      </c>
    </row>
    <row r="18" spans="1:5" s="44" customFormat="1" ht="20.100000000000001" customHeight="1">
      <c r="A18" s="1195">
        <v>2003</v>
      </c>
      <c r="B18" s="1245">
        <v>948</v>
      </c>
      <c r="C18" s="1245">
        <v>2488</v>
      </c>
      <c r="D18" s="1245">
        <v>290</v>
      </c>
      <c r="E18" s="1246">
        <v>-1830</v>
      </c>
    </row>
    <row r="19" spans="1:5" s="44" customFormat="1" ht="20.100000000000001" customHeight="1">
      <c r="A19" s="1195">
        <v>2004</v>
      </c>
      <c r="B19" s="1245">
        <v>1458</v>
      </c>
      <c r="C19" s="1245">
        <v>3006</v>
      </c>
      <c r="D19" s="1245">
        <v>288</v>
      </c>
      <c r="E19" s="1246">
        <v>-1836</v>
      </c>
    </row>
    <row r="20" spans="1:5" s="44" customFormat="1" ht="20.100000000000001" customHeight="1">
      <c r="A20" s="1195">
        <v>2005</v>
      </c>
      <c r="B20" s="1245">
        <v>1451</v>
      </c>
      <c r="C20" s="1245">
        <v>3685</v>
      </c>
      <c r="D20" s="1245">
        <v>342</v>
      </c>
      <c r="E20" s="1246">
        <v>-2576</v>
      </c>
    </row>
    <row r="21" spans="1:5" s="44" customFormat="1" ht="20.100000000000001" customHeight="1">
      <c r="A21" s="1195">
        <v>2006</v>
      </c>
      <c r="B21" s="1245">
        <v>1442</v>
      </c>
      <c r="C21" s="1245">
        <v>4082</v>
      </c>
      <c r="D21" s="1245">
        <v>405</v>
      </c>
      <c r="E21" s="1246">
        <v>-3045</v>
      </c>
    </row>
    <row r="22" spans="1:5" s="44" customFormat="1" ht="20.100000000000001" customHeight="1">
      <c r="A22" s="1195">
        <v>2007</v>
      </c>
      <c r="B22" s="1245">
        <v>1476</v>
      </c>
      <c r="C22" s="1245">
        <v>4266</v>
      </c>
      <c r="D22" s="1245">
        <v>378</v>
      </c>
      <c r="E22" s="1246">
        <v>-3168</v>
      </c>
    </row>
    <row r="23" spans="1:5" s="44" customFormat="1" ht="20.100000000000001" customHeight="1">
      <c r="A23" s="1195">
        <v>2008</v>
      </c>
      <c r="B23" s="1245">
        <v>1340</v>
      </c>
      <c r="C23" s="1245">
        <v>4292</v>
      </c>
      <c r="D23" s="1245">
        <v>400</v>
      </c>
      <c r="E23" s="1246">
        <v>-3352</v>
      </c>
    </row>
    <row r="24" spans="1:5" s="44" customFormat="1" ht="20.100000000000001" customHeight="1">
      <c r="A24" s="1197" t="s">
        <v>153</v>
      </c>
      <c r="B24" s="1245">
        <v>1822</v>
      </c>
      <c r="C24" s="1245">
        <v>4478</v>
      </c>
      <c r="D24" s="1245">
        <v>417</v>
      </c>
      <c r="E24" s="1246">
        <v>-3073</v>
      </c>
    </row>
    <row r="25" spans="1:5" s="44" customFormat="1" ht="20.100000000000001" customHeight="1">
      <c r="A25" s="1197">
        <v>2010</v>
      </c>
      <c r="B25" s="1245">
        <v>2231</v>
      </c>
      <c r="C25" s="1245">
        <v>5467</v>
      </c>
      <c r="D25" s="1245">
        <v>449</v>
      </c>
      <c r="E25" s="1246">
        <v>-3685</v>
      </c>
    </row>
    <row r="26" spans="1:5" s="44" customFormat="1" ht="20.100000000000001" customHeight="1">
      <c r="A26" s="1195">
        <v>2011</v>
      </c>
      <c r="B26" s="1245">
        <v>2072</v>
      </c>
      <c r="C26" s="1245">
        <v>5340</v>
      </c>
      <c r="D26" s="1245">
        <v>424</v>
      </c>
      <c r="E26" s="1246">
        <v>-3692</v>
      </c>
    </row>
    <row r="27" spans="1:5" s="44" customFormat="1" ht="20.100000000000001" customHeight="1">
      <c r="A27" s="1195">
        <v>2012</v>
      </c>
      <c r="B27" s="1245">
        <v>2642</v>
      </c>
      <c r="C27" s="1245">
        <v>5384</v>
      </c>
      <c r="D27" s="1245">
        <v>443</v>
      </c>
      <c r="E27" s="1246">
        <v>-3185</v>
      </c>
    </row>
    <row r="28" spans="1:5" s="44" customFormat="1" ht="20.100000000000001" customHeight="1">
      <c r="A28" s="1195">
        <v>2013</v>
      </c>
      <c r="B28" s="1245">
        <v>2943</v>
      </c>
      <c r="C28" s="1245">
        <v>5449</v>
      </c>
      <c r="D28" s="1245">
        <v>434</v>
      </c>
      <c r="E28" s="1246">
        <v>-2940</v>
      </c>
    </row>
    <row r="29" spans="1:5" s="44" customFormat="1" ht="20.100000000000001" customHeight="1">
      <c r="A29" s="1195">
        <v>2014</v>
      </c>
      <c r="B29" s="1245">
        <v>3812</v>
      </c>
      <c r="C29" s="1245">
        <v>5522</v>
      </c>
      <c r="D29" s="1245">
        <v>464</v>
      </c>
      <c r="E29" s="1246">
        <v>-2174</v>
      </c>
    </row>
    <row r="30" spans="1:5" s="44" customFormat="1" ht="20.100000000000001" customHeight="1">
      <c r="A30" s="1195">
        <v>2015</v>
      </c>
      <c r="B30" s="1245">
        <v>4138</v>
      </c>
      <c r="C30" s="1245">
        <v>5570</v>
      </c>
      <c r="D30" s="1245">
        <v>446</v>
      </c>
      <c r="E30" s="1246">
        <v>-1878</v>
      </c>
    </row>
    <row r="31" spans="1:5" s="44" customFormat="1" ht="20.100000000000001" customHeight="1">
      <c r="A31" s="1195">
        <v>2016</v>
      </c>
      <c r="B31" s="1245">
        <v>6379</v>
      </c>
      <c r="C31" s="1245">
        <v>5659</v>
      </c>
      <c r="D31" s="1245">
        <v>465</v>
      </c>
      <c r="E31" s="1246">
        <v>255</v>
      </c>
    </row>
    <row r="32" spans="1:5" s="44" customFormat="1" ht="20.100000000000001" customHeight="1">
      <c r="A32" s="1195">
        <v>2017</v>
      </c>
      <c r="B32" s="1924">
        <v>6739</v>
      </c>
      <c r="C32" s="1924">
        <v>5699</v>
      </c>
      <c r="D32" s="1924">
        <v>481</v>
      </c>
      <c r="E32" s="1244">
        <v>559</v>
      </c>
    </row>
    <row r="33" spans="1:5" s="44" customFormat="1" ht="20.100000000000001" customHeight="1" thickBot="1">
      <c r="A33" s="445"/>
      <c r="B33" s="1198"/>
      <c r="C33" s="1198"/>
      <c r="D33" s="1198"/>
      <c r="E33" s="1199"/>
    </row>
    <row r="34" spans="1:5" s="44" customFormat="1">
      <c r="A34" s="43" t="s">
        <v>399</v>
      </c>
      <c r="B34" s="43"/>
      <c r="C34" s="43"/>
      <c r="D34" s="43"/>
      <c r="E34" s="43"/>
    </row>
    <row r="35" spans="1:5" s="44" customFormat="1">
      <c r="A35" s="9" t="s">
        <v>154</v>
      </c>
      <c r="B35" s="9"/>
      <c r="C35" s="9"/>
      <c r="D35" s="9"/>
      <c r="E35" s="9"/>
    </row>
    <row r="36" spans="1:5">
      <c r="A36" s="9" t="s">
        <v>155</v>
      </c>
      <c r="B36" s="9"/>
      <c r="C36" s="9"/>
      <c r="D36" s="9"/>
      <c r="E36" s="9"/>
    </row>
    <row r="37" spans="1:5">
      <c r="A37" s="9" t="s">
        <v>156</v>
      </c>
      <c r="B37" s="9"/>
      <c r="C37" s="9"/>
      <c r="D37" s="9"/>
      <c r="E37" s="9"/>
    </row>
  </sheetData>
  <mergeCells count="1">
    <mergeCell ref="A1:E1"/>
  </mergeCells>
  <printOptions horizontalCentered="1"/>
  <pageMargins left="0.7" right="0.7" top="0.75" bottom="0.5" header="0.3" footer="0.3"/>
  <pageSetup scale="65" orientation="landscape" r:id="rId1"/>
  <headerFooter scaleWithDoc="0">
    <oddFooter>&amp;R2016 Data Tables</oddFooter>
  </headerFooter>
  <rowBreaks count="1" manualBreakCount="1">
    <brk id="49"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3C8F7-35F2-42F5-BA92-A07EE05FC408}">
  <sheetPr>
    <pageSetUpPr fitToPage="1"/>
  </sheetPr>
  <dimension ref="A1:H42"/>
  <sheetViews>
    <sheetView zoomScaleNormal="100" zoomScaleSheetLayoutView="110" workbookViewId="0">
      <selection activeCell="A2" sqref="A2"/>
    </sheetView>
  </sheetViews>
  <sheetFormatPr defaultRowHeight="12.75"/>
  <cols>
    <col min="1" max="2" width="17.7109375" customWidth="1"/>
    <col min="3" max="4" width="16.7109375" customWidth="1"/>
    <col min="5" max="5" width="17.7109375" customWidth="1"/>
    <col min="6" max="7" width="16.7109375" customWidth="1"/>
    <col min="8" max="8" width="19.7109375" customWidth="1"/>
  </cols>
  <sheetData>
    <row r="1" spans="1:8" ht="80.099999999999994" customHeight="1" thickBot="1">
      <c r="A1" s="1955" t="s">
        <v>394</v>
      </c>
      <c r="B1" s="1956"/>
      <c r="C1" s="1956"/>
      <c r="D1" s="1956"/>
      <c r="E1" s="1956"/>
      <c r="F1" s="1956"/>
      <c r="G1" s="1956"/>
      <c r="H1" s="1957"/>
    </row>
    <row r="2" spans="1:8" ht="60" customHeight="1" thickBot="1">
      <c r="A2" s="450" t="s">
        <v>147</v>
      </c>
      <c r="B2" s="454" t="s">
        <v>387</v>
      </c>
      <c r="C2" s="455" t="s">
        <v>388</v>
      </c>
      <c r="D2" s="133" t="s">
        <v>389</v>
      </c>
      <c r="E2" s="133" t="s">
        <v>390</v>
      </c>
      <c r="F2" s="133" t="s">
        <v>391</v>
      </c>
      <c r="G2" s="133" t="s">
        <v>392</v>
      </c>
      <c r="H2" s="448" t="s">
        <v>393</v>
      </c>
    </row>
    <row r="3" spans="1:8" s="670" customFormat="1" ht="12.75" customHeight="1">
      <c r="A3" s="451"/>
      <c r="B3" s="462"/>
      <c r="C3" s="463"/>
      <c r="D3" s="456"/>
      <c r="E3" s="456"/>
      <c r="F3" s="456"/>
      <c r="G3" s="456"/>
      <c r="H3" s="457"/>
    </row>
    <row r="4" spans="1:8" ht="12.75" customHeight="1">
      <c r="A4" s="451" t="s">
        <v>725</v>
      </c>
      <c r="B4" s="462">
        <v>7955</v>
      </c>
      <c r="C4" s="463">
        <v>586</v>
      </c>
      <c r="D4" s="456">
        <v>145.19991143000001</v>
      </c>
      <c r="E4" s="456">
        <v>397.40605499999998</v>
      </c>
      <c r="F4" s="456">
        <v>252.20614356999999</v>
      </c>
      <c r="G4" s="456">
        <v>56.359480729999994</v>
      </c>
      <c r="H4" s="457">
        <v>195.84666283999999</v>
      </c>
    </row>
    <row r="5" spans="1:8" s="670" customFormat="1" ht="12.75" customHeight="1">
      <c r="A5" s="451"/>
      <c r="B5" s="462"/>
      <c r="C5" s="463"/>
      <c r="D5" s="456"/>
      <c r="E5" s="456"/>
      <c r="F5" s="456"/>
      <c r="G5" s="456"/>
      <c r="H5" s="457"/>
    </row>
    <row r="6" spans="1:8" ht="12.75" customHeight="1">
      <c r="A6" s="451" t="s">
        <v>726</v>
      </c>
      <c r="B6" s="462">
        <v>28025</v>
      </c>
      <c r="C6" s="463">
        <v>622</v>
      </c>
      <c r="D6" s="458">
        <v>514.75365027999999</v>
      </c>
      <c r="E6" s="458">
        <v>1257.4621259999999</v>
      </c>
      <c r="F6" s="458">
        <v>742.70847572000002</v>
      </c>
      <c r="G6" s="458">
        <v>157.84341491999999</v>
      </c>
      <c r="H6" s="459">
        <v>584.86506079999992</v>
      </c>
    </row>
    <row r="7" spans="1:8" s="670" customFormat="1" ht="12.75" customHeight="1">
      <c r="A7" s="451"/>
      <c r="B7" s="462"/>
      <c r="C7" s="463"/>
      <c r="D7" s="458"/>
      <c r="E7" s="458"/>
      <c r="F7" s="458"/>
      <c r="G7" s="458"/>
      <c r="H7" s="459"/>
    </row>
    <row r="8" spans="1:8" ht="12.75" customHeight="1">
      <c r="A8" s="451" t="s">
        <v>727</v>
      </c>
      <c r="B8" s="462">
        <v>42599</v>
      </c>
      <c r="C8" s="463">
        <v>537</v>
      </c>
      <c r="D8" s="458">
        <v>649.68551366999998</v>
      </c>
      <c r="E8" s="458">
        <v>2351.404505</v>
      </c>
      <c r="F8" s="458">
        <v>1701.7189913</v>
      </c>
      <c r="G8" s="458">
        <v>160.60587447</v>
      </c>
      <c r="H8" s="459">
        <v>1541.1131169</v>
      </c>
    </row>
    <row r="9" spans="1:8" s="670" customFormat="1" ht="12.75" customHeight="1">
      <c r="A9" s="451"/>
      <c r="B9" s="462"/>
      <c r="C9" s="463"/>
      <c r="D9" s="458"/>
      <c r="E9" s="458"/>
      <c r="F9" s="458"/>
      <c r="G9" s="458"/>
      <c r="H9" s="459"/>
    </row>
    <row r="10" spans="1:8" ht="12.75" customHeight="1">
      <c r="A10" s="451" t="s">
        <v>728</v>
      </c>
      <c r="B10" s="462">
        <v>24171</v>
      </c>
      <c r="C10" s="463">
        <v>694</v>
      </c>
      <c r="D10" s="458">
        <v>2274.1908235999999</v>
      </c>
      <c r="E10" s="458">
        <v>5116.7863980000002</v>
      </c>
      <c r="F10" s="458">
        <v>2842.5955744000003</v>
      </c>
      <c r="G10" s="458">
        <v>447.55710799000002</v>
      </c>
      <c r="H10" s="459">
        <v>2395.0384664000003</v>
      </c>
    </row>
    <row r="11" spans="1:8" s="670" customFormat="1" ht="12.75" customHeight="1">
      <c r="A11" s="451"/>
      <c r="B11" s="462"/>
      <c r="C11" s="463"/>
      <c r="D11" s="458"/>
      <c r="E11" s="458"/>
      <c r="F11" s="458"/>
      <c r="G11" s="458"/>
      <c r="H11" s="459"/>
    </row>
    <row r="12" spans="1:8" ht="12.75" customHeight="1">
      <c r="A12" s="451" t="s">
        <v>729</v>
      </c>
      <c r="B12" s="462">
        <v>15089</v>
      </c>
      <c r="C12" s="463">
        <v>444</v>
      </c>
      <c r="D12" s="458">
        <v>1414.0747749000002</v>
      </c>
      <c r="E12" s="458">
        <v>2196.88931</v>
      </c>
      <c r="F12" s="458">
        <v>782.81453514999998</v>
      </c>
      <c r="G12" s="458">
        <v>77.489499680000009</v>
      </c>
      <c r="H12" s="459">
        <v>705.32503546999999</v>
      </c>
    </row>
    <row r="13" spans="1:8" s="670" customFormat="1" ht="12.75" customHeight="1">
      <c r="A13" s="451"/>
      <c r="B13" s="462"/>
      <c r="C13" s="463"/>
      <c r="D13" s="458"/>
      <c r="E13" s="458"/>
      <c r="F13" s="458"/>
      <c r="G13" s="458"/>
      <c r="H13" s="459"/>
    </row>
    <row r="14" spans="1:8" ht="12.75" customHeight="1">
      <c r="A14" s="451">
        <v>2000</v>
      </c>
      <c r="B14" s="462">
        <v>1892</v>
      </c>
      <c r="C14" s="463">
        <v>74</v>
      </c>
      <c r="D14" s="458">
        <v>266.52631905999999</v>
      </c>
      <c r="E14" s="458">
        <v>367.92719099999999</v>
      </c>
      <c r="F14" s="458">
        <v>101.40087194</v>
      </c>
      <c r="G14" s="458">
        <v>15.31246022</v>
      </c>
      <c r="H14" s="459">
        <v>86.088411719999996</v>
      </c>
    </row>
    <row r="15" spans="1:8" ht="12.75" customHeight="1">
      <c r="A15" s="452">
        <v>2001</v>
      </c>
      <c r="B15" s="464">
        <v>1748</v>
      </c>
      <c r="C15" s="465">
        <v>117</v>
      </c>
      <c r="D15" s="460">
        <v>2535.4802153999999</v>
      </c>
      <c r="E15" s="460">
        <v>3686.130631</v>
      </c>
      <c r="F15" s="460">
        <v>1150.6504155999999</v>
      </c>
      <c r="G15" s="460">
        <v>185.15965193</v>
      </c>
      <c r="H15" s="461">
        <v>965.49076362999995</v>
      </c>
    </row>
    <row r="16" spans="1:8" ht="12.75" customHeight="1">
      <c r="A16" s="452">
        <v>2002</v>
      </c>
      <c r="B16" s="464">
        <v>1452</v>
      </c>
      <c r="C16" s="465">
        <v>186</v>
      </c>
      <c r="D16" s="460">
        <v>4519.8510939999996</v>
      </c>
      <c r="E16" s="460">
        <v>8309.3719280000005</v>
      </c>
      <c r="F16" s="460">
        <v>3789.5208339999999</v>
      </c>
      <c r="G16" s="460">
        <v>272.14045758999998</v>
      </c>
      <c r="H16" s="461">
        <v>3517.3803763999999</v>
      </c>
    </row>
    <row r="17" spans="1:8" ht="12.75" customHeight="1">
      <c r="A17" s="452">
        <v>2003</v>
      </c>
      <c r="B17" s="464">
        <v>1203</v>
      </c>
      <c r="C17" s="465">
        <v>172</v>
      </c>
      <c r="D17" s="460">
        <v>6934.3878571999994</v>
      </c>
      <c r="E17" s="460">
        <v>13408.737191</v>
      </c>
      <c r="F17" s="460">
        <v>6474.3493337999998</v>
      </c>
      <c r="G17" s="460">
        <v>209.89534913999998</v>
      </c>
      <c r="H17" s="461">
        <v>6264.4539846999996</v>
      </c>
    </row>
    <row r="18" spans="1:8" ht="12.75" customHeight="1">
      <c r="A18" s="452">
        <v>2004</v>
      </c>
      <c r="B18" s="464">
        <v>1198</v>
      </c>
      <c r="C18" s="465">
        <v>164</v>
      </c>
      <c r="D18" s="460">
        <v>2832.5263496999996</v>
      </c>
      <c r="E18" s="460">
        <v>6117.3672800000004</v>
      </c>
      <c r="F18" s="460">
        <v>3284.8409303000003</v>
      </c>
      <c r="G18" s="460">
        <v>529.1508695</v>
      </c>
      <c r="H18" s="461">
        <v>2755.6900608999999</v>
      </c>
    </row>
    <row r="19" spans="1:8" ht="12.75" customHeight="1">
      <c r="A19" s="452">
        <v>2005</v>
      </c>
      <c r="B19" s="464">
        <v>1108</v>
      </c>
      <c r="C19" s="465">
        <v>129</v>
      </c>
      <c r="D19" s="460">
        <v>10317.921409</v>
      </c>
      <c r="E19" s="460">
        <v>21565.843777999999</v>
      </c>
      <c r="F19" s="460">
        <v>11247.922369</v>
      </c>
      <c r="G19" s="460">
        <v>1798.7024869000002</v>
      </c>
      <c r="H19" s="461">
        <v>9449.2198816</v>
      </c>
    </row>
    <row r="20" spans="1:8" ht="12.75" customHeight="1">
      <c r="A20" s="452">
        <v>2006</v>
      </c>
      <c r="B20" s="464">
        <v>1247</v>
      </c>
      <c r="C20" s="465">
        <v>89</v>
      </c>
      <c r="D20" s="460">
        <v>2372.3150954000002</v>
      </c>
      <c r="E20" s="460">
        <v>4589.1752960000003</v>
      </c>
      <c r="F20" s="460">
        <v>2216.8602006000001</v>
      </c>
      <c r="G20" s="460">
        <v>1328.7924555999998</v>
      </c>
      <c r="H20" s="461">
        <v>888.06774501999996</v>
      </c>
    </row>
    <row r="21" spans="1:8" ht="12.75" customHeight="1">
      <c r="A21" s="452">
        <v>2007</v>
      </c>
      <c r="B21" s="464">
        <v>1233</v>
      </c>
      <c r="C21" s="465">
        <v>78</v>
      </c>
      <c r="D21" s="460">
        <v>630.36460824000005</v>
      </c>
      <c r="E21" s="460">
        <v>974.45525799999996</v>
      </c>
      <c r="F21" s="460">
        <v>344.09064975999996</v>
      </c>
      <c r="G21" s="460">
        <v>30.740712739999999</v>
      </c>
      <c r="H21" s="461">
        <v>313.34993701999997</v>
      </c>
    </row>
    <row r="22" spans="1:8" ht="12.75" customHeight="1">
      <c r="A22" s="452">
        <v>2008</v>
      </c>
      <c r="B22" s="464">
        <v>1405</v>
      </c>
      <c r="C22" s="465">
        <v>83</v>
      </c>
      <c r="D22" s="460">
        <v>536.23618059</v>
      </c>
      <c r="E22" s="460">
        <v>815.50798099999997</v>
      </c>
      <c r="F22" s="460">
        <v>279.27180041000003</v>
      </c>
      <c r="G22" s="460">
        <v>42.34934106</v>
      </c>
      <c r="H22" s="461">
        <v>236.92245935</v>
      </c>
    </row>
    <row r="23" spans="1:8" ht="12.75" customHeight="1">
      <c r="A23" s="452">
        <v>2009</v>
      </c>
      <c r="B23" s="464">
        <v>1294</v>
      </c>
      <c r="C23" s="465">
        <v>191</v>
      </c>
      <c r="D23" s="460">
        <v>10096.611871999999</v>
      </c>
      <c r="E23" s="460">
        <v>17376.785679000001</v>
      </c>
      <c r="F23" s="460">
        <v>7280.1738066000007</v>
      </c>
      <c r="G23" s="460">
        <v>1289.9455378</v>
      </c>
      <c r="H23" s="461">
        <v>5990.2282686999997</v>
      </c>
    </row>
    <row r="24" spans="1:8" ht="12.75" customHeight="1">
      <c r="A24" s="452">
        <v>2010</v>
      </c>
      <c r="B24" s="464">
        <v>1308</v>
      </c>
      <c r="C24" s="465">
        <v>156</v>
      </c>
      <c r="D24" s="460">
        <v>1327.4073092000001</v>
      </c>
      <c r="E24" s="460">
        <v>2500.5727109999998</v>
      </c>
      <c r="F24" s="460">
        <v>1173.1654017999999</v>
      </c>
      <c r="G24" s="460">
        <v>176.35471737</v>
      </c>
      <c r="H24" s="461">
        <v>996.81068447000007</v>
      </c>
    </row>
    <row r="25" spans="1:8" ht="12.75" customHeight="1">
      <c r="A25" s="452">
        <v>2011</v>
      </c>
      <c r="B25" s="464">
        <v>1400</v>
      </c>
      <c r="C25" s="465">
        <v>100</v>
      </c>
      <c r="D25" s="460">
        <v>856.51957504999996</v>
      </c>
      <c r="E25" s="460">
        <v>1538.8502229999999</v>
      </c>
      <c r="F25" s="460">
        <v>682.33064795000007</v>
      </c>
      <c r="G25" s="460">
        <v>80.654402739999995</v>
      </c>
      <c r="H25" s="461">
        <v>601.67624521000005</v>
      </c>
    </row>
    <row r="26" spans="1:8" ht="12.75" customHeight="1">
      <c r="A26" s="452">
        <v>2012</v>
      </c>
      <c r="B26" s="464">
        <v>1332</v>
      </c>
      <c r="C26" s="465">
        <v>117</v>
      </c>
      <c r="D26" s="460">
        <v>795.62829391999992</v>
      </c>
      <c r="E26" s="460">
        <v>1726.59699</v>
      </c>
      <c r="F26" s="460">
        <v>930.96869608000009</v>
      </c>
      <c r="G26" s="460">
        <v>87.664958010000007</v>
      </c>
      <c r="H26" s="461">
        <v>843.30373807000001</v>
      </c>
    </row>
    <row r="27" spans="1:8" ht="12.75" customHeight="1">
      <c r="A27" s="452">
        <v>2013</v>
      </c>
      <c r="B27" s="464">
        <v>1481</v>
      </c>
      <c r="C27" s="465">
        <v>92</v>
      </c>
      <c r="D27" s="460">
        <v>1436.2770854</v>
      </c>
      <c r="E27" s="460">
        <v>2881.668467</v>
      </c>
      <c r="F27" s="460">
        <v>1445.3913817</v>
      </c>
      <c r="G27" s="460">
        <v>106.63067551</v>
      </c>
      <c r="H27" s="461">
        <v>1338.7607060999999</v>
      </c>
    </row>
    <row r="28" spans="1:8" ht="12.75" customHeight="1">
      <c r="A28" s="452">
        <v>2014</v>
      </c>
      <c r="B28" s="464">
        <v>1373</v>
      </c>
      <c r="C28" s="465">
        <v>61</v>
      </c>
      <c r="D28" s="460">
        <v>1098.9523162</v>
      </c>
      <c r="E28" s="460">
        <v>1879.72972</v>
      </c>
      <c r="F28" s="460">
        <v>780.77740378999999</v>
      </c>
      <c r="G28" s="460">
        <v>50.9661118</v>
      </c>
      <c r="H28" s="461">
        <v>729.81129198999997</v>
      </c>
    </row>
    <row r="29" spans="1:8" ht="12.75" customHeight="1">
      <c r="A29" s="452">
        <v>2015</v>
      </c>
      <c r="B29" s="464">
        <v>1197</v>
      </c>
      <c r="C29" s="465">
        <v>41</v>
      </c>
      <c r="D29" s="460">
        <v>680.41532326000004</v>
      </c>
      <c r="E29" s="460">
        <v>1334.8019979999999</v>
      </c>
      <c r="F29" s="460">
        <v>654.38667473999999</v>
      </c>
      <c r="G29" s="460">
        <v>12.19206694</v>
      </c>
      <c r="H29" s="461">
        <v>642.19460779999997</v>
      </c>
    </row>
    <row r="30" spans="1:8" ht="12.75" customHeight="1">
      <c r="A30" s="452">
        <v>2016</v>
      </c>
      <c r="B30" s="464">
        <v>1225</v>
      </c>
      <c r="C30" s="465">
        <v>36</v>
      </c>
      <c r="D30" s="460">
        <v>1204.5222717000001</v>
      </c>
      <c r="E30" s="460">
        <v>2049.1271000000002</v>
      </c>
      <c r="F30" s="460">
        <v>844.60482826999998</v>
      </c>
      <c r="G30" s="460">
        <v>0.59436553000000003</v>
      </c>
      <c r="H30" s="461">
        <v>844.01046273999998</v>
      </c>
    </row>
    <row r="31" spans="1:8" s="670" customFormat="1" ht="12.75" customHeight="1">
      <c r="A31" s="452"/>
      <c r="B31" s="464"/>
      <c r="C31" s="465"/>
      <c r="D31" s="460"/>
      <c r="E31" s="460"/>
      <c r="F31" s="460"/>
      <c r="G31" s="460"/>
      <c r="H31" s="461"/>
    </row>
    <row r="32" spans="1:8" s="449" customFormat="1" ht="12.75" customHeight="1">
      <c r="A32" s="469" t="s">
        <v>724</v>
      </c>
      <c r="B32" s="1187">
        <v>140935</v>
      </c>
      <c r="C32" s="1188">
        <v>4769</v>
      </c>
      <c r="D32" s="1186">
        <v>53439.847849999998</v>
      </c>
      <c r="E32" s="1186">
        <v>102442.59781599999</v>
      </c>
      <c r="F32" s="1186">
        <v>49002.749966000003</v>
      </c>
      <c r="G32" s="1186">
        <v>7117.1019983000006</v>
      </c>
      <c r="H32" s="1189">
        <v>41885.647967999997</v>
      </c>
    </row>
    <row r="33" spans="1:8" s="670" customFormat="1" ht="12.75" customHeight="1" thickBot="1">
      <c r="A33" s="1190"/>
      <c r="B33" s="1191"/>
      <c r="C33" s="1192"/>
      <c r="D33" s="1193"/>
      <c r="E33" s="1193"/>
      <c r="F33" s="1193"/>
      <c r="G33" s="1193"/>
      <c r="H33" s="1194"/>
    </row>
    <row r="34" spans="1:8">
      <c r="A34" t="s">
        <v>399</v>
      </c>
    </row>
    <row r="35" spans="1:8">
      <c r="A35" s="1961" t="s">
        <v>157</v>
      </c>
      <c r="B35" s="1961"/>
      <c r="C35" s="1961"/>
      <c r="D35" s="1961"/>
      <c r="E35" s="1961"/>
      <c r="F35" s="1961"/>
      <c r="G35" s="1961"/>
      <c r="H35" s="1961"/>
    </row>
    <row r="36" spans="1:8">
      <c r="A36" s="1961" t="s">
        <v>155</v>
      </c>
      <c r="B36" s="1961"/>
      <c r="C36" s="1961"/>
      <c r="D36" s="1961"/>
      <c r="E36" s="1961"/>
      <c r="F36" s="1961"/>
      <c r="G36" s="1961"/>
      <c r="H36" s="1961"/>
    </row>
    <row r="37" spans="1:8">
      <c r="A37" s="1961" t="s">
        <v>158</v>
      </c>
      <c r="B37" s="1961"/>
      <c r="C37" s="1961"/>
      <c r="D37" s="1961"/>
      <c r="E37" s="1961"/>
      <c r="F37" s="1961"/>
      <c r="G37" s="1961"/>
      <c r="H37" s="1961"/>
    </row>
    <row r="38" spans="1:8">
      <c r="A38" s="1961" t="s">
        <v>159</v>
      </c>
      <c r="B38" s="1961"/>
      <c r="C38" s="1961"/>
      <c r="D38" s="1961"/>
      <c r="E38" s="1961"/>
      <c r="F38" s="1961"/>
      <c r="G38" s="1961"/>
      <c r="H38" s="1961"/>
    </row>
    <row r="39" spans="1:8">
      <c r="A39" s="1961" t="s">
        <v>160</v>
      </c>
      <c r="B39" s="1961"/>
      <c r="C39" s="1961"/>
      <c r="D39" s="1961"/>
      <c r="E39" s="1961"/>
      <c r="F39" s="1961"/>
      <c r="G39" s="1961"/>
      <c r="H39" s="1961"/>
    </row>
    <row r="40" spans="1:8">
      <c r="A40" s="1961" t="s">
        <v>161</v>
      </c>
      <c r="B40" s="1961"/>
      <c r="C40" s="1961"/>
      <c r="D40" s="1961"/>
      <c r="E40" s="1961"/>
      <c r="F40" s="1961"/>
      <c r="G40" s="1961"/>
      <c r="H40" s="1961"/>
    </row>
    <row r="41" spans="1:8" ht="23.25" customHeight="1">
      <c r="A41" s="1962" t="s">
        <v>162</v>
      </c>
      <c r="B41" s="1962"/>
      <c r="C41" s="1962"/>
      <c r="D41" s="1962"/>
      <c r="E41" s="1962"/>
      <c r="F41" s="1962"/>
      <c r="G41" s="1962"/>
      <c r="H41" s="1962"/>
    </row>
    <row r="42" spans="1:8" ht="12.75" customHeight="1">
      <c r="A42" s="4"/>
      <c r="B42" s="4"/>
      <c r="C42" s="4"/>
      <c r="D42" s="4"/>
      <c r="E42" s="4"/>
      <c r="F42" s="4"/>
      <c r="G42" s="4"/>
      <c r="H42" s="4"/>
    </row>
  </sheetData>
  <mergeCells count="8">
    <mergeCell ref="A39:H39"/>
    <mergeCell ref="A40:H40"/>
    <mergeCell ref="A41:H41"/>
    <mergeCell ref="A36:H36"/>
    <mergeCell ref="A1:H1"/>
    <mergeCell ref="A35:H35"/>
    <mergeCell ref="A37:H37"/>
    <mergeCell ref="A38:H38"/>
  </mergeCells>
  <printOptions horizontalCentered="1"/>
  <pageMargins left="0.7" right="0.7" top="0.75" bottom="0.5" header="0.3" footer="0.3"/>
  <pageSetup scale="83" orientation="landscape" r:id="rId1"/>
  <headerFooter scaleWithDoc="0">
    <oddFooter>&amp;R2016 Data Tables</oddFooter>
  </headerFooter>
  <rowBreaks count="1" manualBreakCount="1">
    <brk id="47"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7CF3D-6DA5-49E6-B5EB-A90A81F634C3}">
  <sheetPr>
    <pageSetUpPr fitToPage="1"/>
  </sheetPr>
  <dimension ref="A1:F46"/>
  <sheetViews>
    <sheetView zoomScaleNormal="100" workbookViewId="0">
      <selection sqref="A1:F1"/>
    </sheetView>
  </sheetViews>
  <sheetFormatPr defaultRowHeight="12.75"/>
  <cols>
    <col min="1" max="6" width="18.7109375" style="6" customWidth="1"/>
  </cols>
  <sheetData>
    <row r="1" spans="1:6" ht="80.099999999999994" customHeight="1" thickBot="1">
      <c r="A1" s="1955" t="s">
        <v>395</v>
      </c>
      <c r="B1" s="1969"/>
      <c r="C1" s="1969"/>
      <c r="D1" s="1969"/>
      <c r="E1" s="1969"/>
      <c r="F1" s="1966"/>
    </row>
    <row r="2" spans="1:6" ht="45" customHeight="1" thickBot="1">
      <c r="A2" s="466" t="s">
        <v>396</v>
      </c>
      <c r="B2" s="468" t="s">
        <v>400</v>
      </c>
      <c r="C2" s="1963" t="s">
        <v>397</v>
      </c>
      <c r="D2" s="1964"/>
      <c r="E2" s="1965" t="s">
        <v>398</v>
      </c>
      <c r="F2" s="1966"/>
    </row>
    <row r="3" spans="1:6" s="670" customFormat="1" ht="12.75" customHeight="1">
      <c r="A3" s="467"/>
      <c r="B3" s="471"/>
      <c r="C3" s="473"/>
      <c r="D3" s="483"/>
      <c r="E3" s="478"/>
      <c r="F3" s="480"/>
    </row>
    <row r="4" spans="1:6" ht="12.75" customHeight="1">
      <c r="A4" s="467" t="s">
        <v>725</v>
      </c>
      <c r="B4" s="470">
        <v>252206143.56999999</v>
      </c>
      <c r="C4" s="473" t="s">
        <v>163</v>
      </c>
      <c r="D4" s="483" t="s">
        <v>730</v>
      </c>
      <c r="E4" s="477">
        <v>252206143.56999999</v>
      </c>
      <c r="F4" s="480">
        <v>1</v>
      </c>
    </row>
    <row r="5" spans="1:6" s="670" customFormat="1" ht="12.75" customHeight="1">
      <c r="A5" s="467"/>
      <c r="B5" s="470"/>
      <c r="C5" s="473"/>
      <c r="D5" s="483"/>
      <c r="E5" s="477"/>
      <c r="F5" s="480"/>
    </row>
    <row r="6" spans="1:6" ht="12.75" customHeight="1">
      <c r="A6" s="467" t="s">
        <v>726</v>
      </c>
      <c r="B6" s="471">
        <v>742708475.72000003</v>
      </c>
      <c r="C6" s="473" t="s">
        <v>163</v>
      </c>
      <c r="D6" s="483" t="s">
        <v>730</v>
      </c>
      <c r="E6" s="478">
        <v>742708475.72000003</v>
      </c>
      <c r="F6" s="480">
        <v>1</v>
      </c>
    </row>
    <row r="7" spans="1:6" s="670" customFormat="1" ht="12.75" customHeight="1">
      <c r="A7" s="467"/>
      <c r="B7" s="471"/>
      <c r="C7" s="473"/>
      <c r="D7" s="483"/>
      <c r="E7" s="478"/>
      <c r="F7" s="480"/>
    </row>
    <row r="8" spans="1:6" ht="12.75" customHeight="1">
      <c r="A8" s="467" t="s">
        <v>727</v>
      </c>
      <c r="B8" s="471">
        <v>1701718991.3</v>
      </c>
      <c r="C8" s="473" t="s">
        <v>163</v>
      </c>
      <c r="D8" s="483" t="s">
        <v>730</v>
      </c>
      <c r="E8" s="478">
        <v>1701718991.3</v>
      </c>
      <c r="F8" s="480">
        <v>1</v>
      </c>
    </row>
    <row r="9" spans="1:6" s="670" customFormat="1" ht="12.75" customHeight="1">
      <c r="A9" s="467"/>
      <c r="B9" s="471"/>
      <c r="C9" s="473"/>
      <c r="D9" s="483"/>
      <c r="E9" s="478"/>
      <c r="F9" s="480"/>
    </row>
    <row r="10" spans="1:6" ht="12.75" customHeight="1">
      <c r="A10" s="467" t="s">
        <v>728</v>
      </c>
      <c r="B10" s="471">
        <v>2842595574.4000001</v>
      </c>
      <c r="C10" s="1922">
        <v>841082433.99000001</v>
      </c>
      <c r="D10" s="484">
        <v>0.29588536672774185</v>
      </c>
      <c r="E10" s="478">
        <v>2001513140.4100001</v>
      </c>
      <c r="F10" s="480">
        <v>0.70411463327225809</v>
      </c>
    </row>
    <row r="11" spans="1:6" s="670" customFormat="1" ht="12.75" customHeight="1">
      <c r="A11" s="467"/>
      <c r="B11" s="471"/>
      <c r="C11" s="474"/>
      <c r="D11" s="484"/>
      <c r="E11" s="478"/>
      <c r="F11" s="480"/>
    </row>
    <row r="12" spans="1:6" ht="12.75" customHeight="1">
      <c r="A12" s="451">
        <v>1995</v>
      </c>
      <c r="B12" s="471">
        <v>162127459.28999999</v>
      </c>
      <c r="C12" s="473" t="s">
        <v>163</v>
      </c>
      <c r="D12" s="483" t="s">
        <v>730</v>
      </c>
      <c r="E12" s="478">
        <v>162127459.28999999</v>
      </c>
      <c r="F12" s="480">
        <v>1</v>
      </c>
    </row>
    <row r="13" spans="1:6" ht="12.75" customHeight="1">
      <c r="A13" s="469">
        <v>1996</v>
      </c>
      <c r="B13" s="472">
        <v>168583027.81</v>
      </c>
      <c r="C13" s="473" t="s">
        <v>163</v>
      </c>
      <c r="D13" s="483" t="s">
        <v>730</v>
      </c>
      <c r="E13" s="479">
        <v>168583027.81</v>
      </c>
      <c r="F13" s="481">
        <v>1</v>
      </c>
    </row>
    <row r="14" spans="1:6" ht="12.75" customHeight="1">
      <c r="A14" s="469">
        <v>1997</v>
      </c>
      <c r="B14" s="472">
        <v>207994972.88999999</v>
      </c>
      <c r="C14" s="473" t="s">
        <v>163</v>
      </c>
      <c r="D14" s="483" t="s">
        <v>730</v>
      </c>
      <c r="E14" s="479">
        <v>207994972.88999999</v>
      </c>
      <c r="F14" s="481">
        <v>1</v>
      </c>
    </row>
    <row r="15" spans="1:6" ht="12.75" customHeight="1">
      <c r="A15" s="469">
        <v>1998</v>
      </c>
      <c r="B15" s="472">
        <v>75461517.730000004</v>
      </c>
      <c r="C15" s="473" t="s">
        <v>163</v>
      </c>
      <c r="D15" s="483" t="s">
        <v>730</v>
      </c>
      <c r="E15" s="479">
        <v>75461517.730000004</v>
      </c>
      <c r="F15" s="481">
        <v>1</v>
      </c>
    </row>
    <row r="16" spans="1:6" ht="12.75" customHeight="1">
      <c r="A16" s="469">
        <v>1999</v>
      </c>
      <c r="B16" s="472">
        <v>168647557.40000001</v>
      </c>
      <c r="C16" s="473" t="s">
        <v>163</v>
      </c>
      <c r="D16" s="483" t="s">
        <v>730</v>
      </c>
      <c r="E16" s="479">
        <v>168647557.40000001</v>
      </c>
      <c r="F16" s="481">
        <v>1</v>
      </c>
    </row>
    <row r="17" spans="1:6" ht="12.75" customHeight="1">
      <c r="A17" s="469">
        <v>2000</v>
      </c>
      <c r="B17" s="472">
        <v>101400871.94</v>
      </c>
      <c r="C17" s="473" t="s">
        <v>163</v>
      </c>
      <c r="D17" s="483" t="s">
        <v>730</v>
      </c>
      <c r="E17" s="479">
        <v>101400871.94</v>
      </c>
      <c r="F17" s="481">
        <v>1</v>
      </c>
    </row>
    <row r="18" spans="1:6" ht="12.75" customHeight="1">
      <c r="A18" s="469">
        <v>2001</v>
      </c>
      <c r="B18" s="472">
        <v>1150650415.5999999</v>
      </c>
      <c r="C18" s="476">
        <v>668377105.41999996</v>
      </c>
      <c r="D18" s="485">
        <v>0.58086895581702691</v>
      </c>
      <c r="E18" s="479">
        <v>482273310.17999995</v>
      </c>
      <c r="F18" s="481">
        <v>0.41913104418297309</v>
      </c>
    </row>
    <row r="19" spans="1:6" ht="12.75" customHeight="1">
      <c r="A19" s="469">
        <v>2002</v>
      </c>
      <c r="B19" s="472">
        <v>3789520834.1999998</v>
      </c>
      <c r="C19" s="476">
        <v>2081361845.9300001</v>
      </c>
      <c r="D19" s="485">
        <v>0.54924143103949796</v>
      </c>
      <c r="E19" s="479">
        <v>1708158988.2699997</v>
      </c>
      <c r="F19" s="481">
        <v>0.45075856896050204</v>
      </c>
    </row>
    <row r="20" spans="1:6" ht="12.75" customHeight="1">
      <c r="A20" s="469">
        <v>2003</v>
      </c>
      <c r="B20" s="472">
        <v>6474349333.8000002</v>
      </c>
      <c r="C20" s="476">
        <v>5550023175.1700001</v>
      </c>
      <c r="D20" s="485">
        <v>0.8572325787543682</v>
      </c>
      <c r="E20" s="479">
        <v>924326158.63000011</v>
      </c>
      <c r="F20" s="481">
        <v>0.1427674212456318</v>
      </c>
    </row>
    <row r="21" spans="1:6" ht="12.75" customHeight="1">
      <c r="A21" s="469">
        <v>2004</v>
      </c>
      <c r="B21" s="472">
        <v>3284840930.4000001</v>
      </c>
      <c r="C21" s="476">
        <v>692584382.59000003</v>
      </c>
      <c r="D21" s="485">
        <v>0.21084259398389285</v>
      </c>
      <c r="E21" s="479">
        <v>2592256547.8099999</v>
      </c>
      <c r="F21" s="481">
        <v>0.78915740601610718</v>
      </c>
    </row>
    <row r="22" spans="1:6" ht="12.75" customHeight="1">
      <c r="A22" s="469">
        <v>2005</v>
      </c>
      <c r="B22" s="472">
        <v>11247922369</v>
      </c>
      <c r="C22" s="476">
        <v>9486323370.7600002</v>
      </c>
      <c r="D22" s="485">
        <v>0.84338449889242828</v>
      </c>
      <c r="E22" s="479">
        <v>1761598998.2399998</v>
      </c>
      <c r="F22" s="481">
        <v>0.15661550110757172</v>
      </c>
    </row>
    <row r="23" spans="1:6" ht="12.75" customHeight="1">
      <c r="A23" s="469">
        <v>2006</v>
      </c>
      <c r="B23" s="472">
        <v>2216860200.5999999</v>
      </c>
      <c r="C23" s="475">
        <v>1710043418.4000001</v>
      </c>
      <c r="D23" s="485">
        <v>0.77138081054329533</v>
      </c>
      <c r="E23" s="479">
        <v>506816782.19999981</v>
      </c>
      <c r="F23" s="481">
        <v>0.22861918945670467</v>
      </c>
    </row>
    <row r="24" spans="1:6" ht="12.75" customHeight="1">
      <c r="A24" s="469">
        <v>2007</v>
      </c>
      <c r="B24" s="472">
        <v>344090649.75999999</v>
      </c>
      <c r="C24" s="473" t="s">
        <v>163</v>
      </c>
      <c r="D24" s="483" t="s">
        <v>730</v>
      </c>
      <c r="E24" s="479">
        <v>344090649.75999999</v>
      </c>
      <c r="F24" s="481">
        <v>1</v>
      </c>
    </row>
    <row r="25" spans="1:6" ht="12.75" customHeight="1">
      <c r="A25" s="469">
        <v>2008</v>
      </c>
      <c r="B25" s="472">
        <v>279271800.41000003</v>
      </c>
      <c r="C25" s="473" t="s">
        <v>163</v>
      </c>
      <c r="D25" s="483" t="s">
        <v>730</v>
      </c>
      <c r="E25" s="479">
        <v>279271800.41000003</v>
      </c>
      <c r="F25" s="481">
        <v>1</v>
      </c>
    </row>
    <row r="26" spans="1:6" ht="12.75" customHeight="1">
      <c r="A26" s="469">
        <v>2009</v>
      </c>
      <c r="B26" s="472">
        <v>7280173806.6000004</v>
      </c>
      <c r="C26" s="475">
        <v>4820596418.0699997</v>
      </c>
      <c r="D26" s="485">
        <v>0.66215402902878262</v>
      </c>
      <c r="E26" s="479">
        <v>2459577388.5300007</v>
      </c>
      <c r="F26" s="481">
        <v>0.33784597097121738</v>
      </c>
    </row>
    <row r="27" spans="1:6" ht="12.75" customHeight="1">
      <c r="A27" s="469">
        <v>2010</v>
      </c>
      <c r="B27" s="472">
        <v>1173165401.8</v>
      </c>
      <c r="C27" s="473" t="s">
        <v>163</v>
      </c>
      <c r="D27" s="483" t="s">
        <v>730</v>
      </c>
      <c r="E27" s="479">
        <v>1173165401.8</v>
      </c>
      <c r="F27" s="481">
        <v>1</v>
      </c>
    </row>
    <row r="28" spans="1:6" ht="12.75" customHeight="1">
      <c r="A28" s="469">
        <v>2011</v>
      </c>
      <c r="B28" s="472">
        <v>682330647.95000005</v>
      </c>
      <c r="C28" s="473" t="s">
        <v>163</v>
      </c>
      <c r="D28" s="483" t="s">
        <v>730</v>
      </c>
      <c r="E28" s="479">
        <v>682330647.95000005</v>
      </c>
      <c r="F28" s="481">
        <v>1</v>
      </c>
    </row>
    <row r="29" spans="1:6" ht="12.75" customHeight="1">
      <c r="A29" s="469">
        <v>2012</v>
      </c>
      <c r="B29" s="472">
        <v>930968696.08000004</v>
      </c>
      <c r="C29" s="473" t="s">
        <v>163</v>
      </c>
      <c r="D29" s="483" t="s">
        <v>730</v>
      </c>
      <c r="E29" s="479">
        <v>930968696.08000004</v>
      </c>
      <c r="F29" s="481">
        <v>1</v>
      </c>
    </row>
    <row r="30" spans="1:6" ht="12.75" customHeight="1">
      <c r="A30" s="469">
        <v>2013</v>
      </c>
      <c r="B30" s="472">
        <v>1445391381.7</v>
      </c>
      <c r="C30" s="473" t="s">
        <v>163</v>
      </c>
      <c r="D30" s="483" t="s">
        <v>730</v>
      </c>
      <c r="E30" s="479">
        <v>1445391381.7</v>
      </c>
      <c r="F30" s="481">
        <v>1</v>
      </c>
    </row>
    <row r="31" spans="1:6" ht="12.75" customHeight="1">
      <c r="A31" s="469">
        <v>2014</v>
      </c>
      <c r="B31" s="472">
        <v>780777403.78999996</v>
      </c>
      <c r="C31" s="473" t="s">
        <v>163</v>
      </c>
      <c r="D31" s="483" t="s">
        <v>730</v>
      </c>
      <c r="E31" s="479">
        <v>780777403.78999996</v>
      </c>
      <c r="F31" s="481">
        <v>1</v>
      </c>
    </row>
    <row r="32" spans="1:6" ht="12.75" customHeight="1">
      <c r="A32" s="469">
        <v>2015</v>
      </c>
      <c r="B32" s="472">
        <v>654386674.74000001</v>
      </c>
      <c r="C32" s="473" t="s">
        <v>163</v>
      </c>
      <c r="D32" s="483" t="s">
        <v>730</v>
      </c>
      <c r="E32" s="479">
        <v>654386674.74000001</v>
      </c>
      <c r="F32" s="481">
        <v>1</v>
      </c>
    </row>
    <row r="33" spans="1:6" ht="12.75" customHeight="1">
      <c r="A33" s="469">
        <v>2016</v>
      </c>
      <c r="B33" s="472">
        <v>844604828.26999998</v>
      </c>
      <c r="C33" s="473" t="s">
        <v>163</v>
      </c>
      <c r="D33" s="483" t="s">
        <v>730</v>
      </c>
      <c r="E33" s="479">
        <v>844604828.26999998</v>
      </c>
      <c r="F33" s="481">
        <v>1</v>
      </c>
    </row>
    <row r="34" spans="1:6" s="670" customFormat="1" ht="12.75" customHeight="1">
      <c r="A34" s="469"/>
      <c r="B34" s="472"/>
      <c r="C34" s="473"/>
      <c r="D34" s="483"/>
      <c r="E34" s="479"/>
      <c r="F34" s="481"/>
    </row>
    <row r="35" spans="1:6" ht="12.75" customHeight="1">
      <c r="A35" s="1180" t="s">
        <v>165</v>
      </c>
      <c r="B35" s="1181">
        <v>49002749966.580002</v>
      </c>
      <c r="C35" s="1923">
        <v>25850392150.330002</v>
      </c>
      <c r="D35" s="485">
        <v>0.52752941759309491</v>
      </c>
      <c r="E35" s="1179">
        <v>23152357816.25</v>
      </c>
      <c r="F35" s="481">
        <v>0.47247058240690509</v>
      </c>
    </row>
    <row r="36" spans="1:6" s="670" customFormat="1" ht="12.75" customHeight="1" thickBot="1">
      <c r="A36" s="453"/>
      <c r="B36" s="1182"/>
      <c r="C36" s="1183"/>
      <c r="D36" s="1184"/>
      <c r="E36" s="1185"/>
      <c r="F36" s="482"/>
    </row>
    <row r="37" spans="1:6" ht="12.75" customHeight="1"/>
    <row r="38" spans="1:6" s="449" customFormat="1" ht="74.25" customHeight="1">
      <c r="A38" s="1967" t="s">
        <v>466</v>
      </c>
      <c r="B38" s="1968"/>
      <c r="C38" s="1968"/>
      <c r="D38" s="1968"/>
      <c r="E38" s="1968"/>
      <c r="F38" s="1968"/>
    </row>
    <row r="39" spans="1:6" ht="18.75" customHeight="1"/>
    <row r="40" spans="1:6" ht="13.5" customHeight="1"/>
    <row r="41" spans="1:6" ht="13.5" customHeight="1"/>
    <row r="42" spans="1:6" ht="13.5" customHeight="1"/>
    <row r="43" spans="1:6" ht="13.5" customHeight="1"/>
    <row r="44" spans="1:6" ht="13.5" customHeight="1"/>
    <row r="45" spans="1:6" ht="13.5" customHeight="1"/>
    <row r="46" spans="1:6" ht="13.5" customHeight="1"/>
  </sheetData>
  <mergeCells count="4">
    <mergeCell ref="C2:D2"/>
    <mergeCell ref="E2:F2"/>
    <mergeCell ref="A38:F38"/>
    <mergeCell ref="A1:F1"/>
  </mergeCells>
  <printOptions horizontalCentered="1"/>
  <pageMargins left="0.7" right="0.7" top="0.75" bottom="0.5" header="0.3" footer="0.3"/>
  <pageSetup scale="83" orientation="landscape" r:id="rId1"/>
  <headerFooter scaleWithDoc="0">
    <oddFooter>&amp;R2016 Data Tables</oddFooter>
  </headerFooter>
  <rowBreaks count="1" manualBreakCount="1">
    <brk id="45"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DC35A9-9FD0-4424-A84C-007F4CE7CB12}">
  <sheetPr>
    <pageSetUpPr fitToPage="1"/>
  </sheetPr>
  <dimension ref="A1:H26"/>
  <sheetViews>
    <sheetView zoomScaleNormal="100" workbookViewId="0">
      <selection sqref="A1:H1"/>
    </sheetView>
  </sheetViews>
  <sheetFormatPr defaultRowHeight="12.75"/>
  <cols>
    <col min="1" max="1" width="6.140625" style="6" customWidth="1"/>
    <col min="2" max="2" width="22" style="6" customWidth="1"/>
    <col min="3" max="3" width="14.7109375" style="6" customWidth="1"/>
    <col min="4" max="6" width="18.7109375" style="6" customWidth="1"/>
    <col min="7" max="8" width="17.7109375" style="6" customWidth="1"/>
  </cols>
  <sheetData>
    <row r="1" spans="1:8" ht="80.099999999999994" customHeight="1" thickBot="1">
      <c r="A1" s="1958" t="s">
        <v>401</v>
      </c>
      <c r="B1" s="1959"/>
      <c r="C1" s="1959"/>
      <c r="D1" s="1959"/>
      <c r="E1" s="1959"/>
      <c r="F1" s="1959"/>
      <c r="G1" s="1959"/>
      <c r="H1" s="1960"/>
    </row>
    <row r="2" spans="1:8" ht="60" customHeight="1" thickBot="1">
      <c r="A2" s="1970" t="s">
        <v>167</v>
      </c>
      <c r="B2" s="1971"/>
      <c r="C2" s="134" t="s">
        <v>402</v>
      </c>
      <c r="D2" s="134" t="s">
        <v>403</v>
      </c>
      <c r="E2" s="134" t="s">
        <v>1064</v>
      </c>
      <c r="F2" s="134" t="s">
        <v>404</v>
      </c>
      <c r="G2" s="134" t="s">
        <v>405</v>
      </c>
      <c r="H2" s="489" t="s">
        <v>406</v>
      </c>
    </row>
    <row r="3" spans="1:8" s="670" customFormat="1" ht="9.9499999999999993" customHeight="1">
      <c r="A3" s="486"/>
      <c r="B3" s="487"/>
      <c r="C3" s="494"/>
      <c r="D3" s="492"/>
      <c r="E3" s="496"/>
      <c r="F3" s="494"/>
      <c r="G3" s="496"/>
      <c r="H3" s="497"/>
    </row>
    <row r="4" spans="1:8" ht="20.100000000000001" customHeight="1">
      <c r="A4" s="486" t="s">
        <v>169</v>
      </c>
      <c r="B4" s="487" t="s">
        <v>731</v>
      </c>
      <c r="C4" s="494">
        <v>4</v>
      </c>
      <c r="D4" s="492">
        <v>2005</v>
      </c>
      <c r="E4" s="493">
        <v>7304186216</v>
      </c>
      <c r="F4" s="494">
        <v>122483</v>
      </c>
      <c r="G4" s="495">
        <v>59634.285704954971</v>
      </c>
      <c r="H4" s="497">
        <v>0.14905665949322178</v>
      </c>
    </row>
    <row r="5" spans="1:8" ht="20.100000000000001" customHeight="1">
      <c r="A5" s="486" t="s">
        <v>170</v>
      </c>
      <c r="B5" s="487" t="s">
        <v>732</v>
      </c>
      <c r="C5" s="494">
        <v>6</v>
      </c>
      <c r="D5" s="492">
        <v>2009</v>
      </c>
      <c r="E5" s="496">
        <v>4820596418.0699997</v>
      </c>
      <c r="F5" s="494">
        <v>66614</v>
      </c>
      <c r="G5" s="496">
        <v>72366.115502296816</v>
      </c>
      <c r="H5" s="497">
        <v>9.8373997813544306E-2</v>
      </c>
    </row>
    <row r="6" spans="1:8" ht="20.100000000000001" customHeight="1">
      <c r="A6" s="486" t="s">
        <v>171</v>
      </c>
      <c r="B6" s="487" t="s">
        <v>733</v>
      </c>
      <c r="C6" s="494">
        <v>1</v>
      </c>
      <c r="D6" s="492">
        <v>2003</v>
      </c>
      <c r="E6" s="494">
        <v>3702771655.1399999</v>
      </c>
      <c r="F6" s="494">
        <v>92174</v>
      </c>
      <c r="G6" s="496">
        <v>40171.541379781716</v>
      </c>
      <c r="H6" s="497">
        <v>7.5562527769672094E-2</v>
      </c>
    </row>
    <row r="7" spans="1:8" ht="20.100000000000001" customHeight="1">
      <c r="A7" s="486" t="s">
        <v>172</v>
      </c>
      <c r="B7" s="487" t="s">
        <v>173</v>
      </c>
      <c r="C7" s="494">
        <v>4</v>
      </c>
      <c r="D7" s="490" t="s">
        <v>742</v>
      </c>
      <c r="E7" s="496">
        <v>2708858933.7600002</v>
      </c>
      <c r="F7" s="494">
        <v>60585</v>
      </c>
      <c r="G7" s="496">
        <v>44711.709726169851</v>
      </c>
      <c r="H7" s="497">
        <v>5.5279732986566035E-2</v>
      </c>
    </row>
    <row r="8" spans="1:8" ht="20.100000000000001" customHeight="1">
      <c r="A8" s="486" t="s">
        <v>174</v>
      </c>
      <c r="B8" s="487" t="s">
        <v>734</v>
      </c>
      <c r="C8" s="494">
        <v>6</v>
      </c>
      <c r="D8" s="490" t="s">
        <v>743</v>
      </c>
      <c r="E8" s="496">
        <v>2134985883.6600001</v>
      </c>
      <c r="F8" s="494">
        <v>83782</v>
      </c>
      <c r="G8" s="496">
        <v>25482.632112625626</v>
      </c>
      <c r="H8" s="497">
        <v>4.3568695330691964E-2</v>
      </c>
    </row>
    <row r="9" spans="1:8" ht="20.100000000000001" customHeight="1">
      <c r="A9" s="486" t="s">
        <v>175</v>
      </c>
      <c r="B9" s="487" t="s">
        <v>735</v>
      </c>
      <c r="C9" s="494">
        <v>1</v>
      </c>
      <c r="D9" s="492">
        <v>2006</v>
      </c>
      <c r="E9" s="496">
        <v>1710043418.3499999</v>
      </c>
      <c r="F9" s="494">
        <v>13237</v>
      </c>
      <c r="G9" s="496">
        <v>129186.62977638438</v>
      </c>
      <c r="H9" s="497">
        <v>3.4896886797501241E-2</v>
      </c>
    </row>
    <row r="10" spans="1:8" ht="20.100000000000001" customHeight="1">
      <c r="A10" s="486" t="s">
        <v>176</v>
      </c>
      <c r="B10" s="487" t="s">
        <v>736</v>
      </c>
      <c r="C10" s="494">
        <v>7</v>
      </c>
      <c r="D10" s="492">
        <v>2003</v>
      </c>
      <c r="E10" s="496">
        <v>1319009116.3</v>
      </c>
      <c r="F10" s="494">
        <v>35152</v>
      </c>
      <c r="G10" s="496">
        <v>37523.017646222121</v>
      </c>
      <c r="H10" s="497">
        <v>2.6917042761876987E-2</v>
      </c>
    </row>
    <row r="11" spans="1:8" ht="20.100000000000001" customHeight="1">
      <c r="A11" s="486" t="s">
        <v>177</v>
      </c>
      <c r="B11" s="487" t="s">
        <v>737</v>
      </c>
      <c r="C11" s="494">
        <v>3</v>
      </c>
      <c r="D11" s="490" t="s">
        <v>744</v>
      </c>
      <c r="E11" s="496">
        <v>841082433.99000001</v>
      </c>
      <c r="F11" s="494">
        <v>53624</v>
      </c>
      <c r="G11" s="496">
        <v>15684.813404259286</v>
      </c>
      <c r="H11" s="497">
        <v>1.7163984359319026E-2</v>
      </c>
    </row>
    <row r="12" spans="1:8" ht="20.100000000000001" customHeight="1">
      <c r="A12" s="486" t="s">
        <v>178</v>
      </c>
      <c r="B12" s="487" t="s">
        <v>738</v>
      </c>
      <c r="C12" s="494">
        <v>2</v>
      </c>
      <c r="D12" s="492">
        <v>2001</v>
      </c>
      <c r="E12" s="496">
        <v>668377105.41999996</v>
      </c>
      <c r="F12" s="494">
        <v>32197</v>
      </c>
      <c r="G12" s="496">
        <v>20758.987030468677</v>
      </c>
      <c r="H12" s="497">
        <v>1.3639583612671428E-2</v>
      </c>
    </row>
    <row r="13" spans="1:8" ht="20.100000000000001" customHeight="1">
      <c r="A13" s="486" t="s">
        <v>179</v>
      </c>
      <c r="B13" s="487" t="s">
        <v>739</v>
      </c>
      <c r="C13" s="494">
        <v>1</v>
      </c>
      <c r="D13" s="492">
        <v>2004</v>
      </c>
      <c r="E13" s="496">
        <v>640480969.59000003</v>
      </c>
      <c r="F13" s="494">
        <v>9825</v>
      </c>
      <c r="G13" s="496">
        <v>65188.902757251912</v>
      </c>
      <c r="H13" s="497">
        <v>1.3070306667009701E-2</v>
      </c>
    </row>
    <row r="14" spans="1:8" s="670" customFormat="1" ht="20.100000000000001" customHeight="1">
      <c r="A14" s="486"/>
      <c r="B14" s="487"/>
      <c r="C14" s="494"/>
      <c r="D14" s="492"/>
      <c r="E14" s="496"/>
      <c r="F14" s="494"/>
      <c r="G14" s="496"/>
      <c r="H14" s="497"/>
    </row>
    <row r="15" spans="1:8" ht="20.100000000000001" customHeight="1">
      <c r="A15" s="68"/>
      <c r="B15" s="488" t="s">
        <v>740</v>
      </c>
      <c r="C15" s="494">
        <v>35</v>
      </c>
      <c r="D15" s="491"/>
      <c r="E15" s="495">
        <v>25850392150.279999</v>
      </c>
      <c r="F15" s="494">
        <v>569673</v>
      </c>
      <c r="G15" s="495">
        <v>45377.597587177203</v>
      </c>
      <c r="H15" s="497">
        <v>0.5275294175920745</v>
      </c>
    </row>
    <row r="16" spans="1:8" ht="20.100000000000001" customHeight="1">
      <c r="A16" s="68"/>
      <c r="B16" s="488" t="s">
        <v>741</v>
      </c>
      <c r="C16" s="494">
        <v>4734</v>
      </c>
      <c r="D16" s="145"/>
      <c r="E16" s="496">
        <v>23152357816.300003</v>
      </c>
      <c r="F16" s="494">
        <v>1703811</v>
      </c>
      <c r="G16" s="496">
        <v>13588.571629306303</v>
      </c>
      <c r="H16" s="497">
        <v>0.47247058240792544</v>
      </c>
    </row>
    <row r="17" spans="1:8" s="449" customFormat="1" ht="20.100000000000001" customHeight="1">
      <c r="A17" s="1170"/>
      <c r="B17" s="1171" t="s">
        <v>165</v>
      </c>
      <c r="C17" s="1167">
        <v>4769</v>
      </c>
      <c r="D17" s="1157"/>
      <c r="E17" s="1168">
        <v>49002749966.580002</v>
      </c>
      <c r="F17" s="1167">
        <v>2273484</v>
      </c>
      <c r="G17" s="1169">
        <v>21554.033354349536</v>
      </c>
      <c r="H17" s="1172">
        <v>1</v>
      </c>
    </row>
    <row r="18" spans="1:8" s="670" customFormat="1" ht="9.9499999999999993" customHeight="1" thickBot="1">
      <c r="A18" s="1173"/>
      <c r="B18" s="1174"/>
      <c r="C18" s="1175"/>
      <c r="D18" s="1176"/>
      <c r="E18" s="1177"/>
      <c r="F18" s="1175"/>
      <c r="G18" s="1177"/>
      <c r="H18" s="1178"/>
    </row>
    <row r="19" spans="1:8">
      <c r="A19" s="6" t="s">
        <v>399</v>
      </c>
    </row>
    <row r="20" spans="1:8">
      <c r="A20" s="8" t="s">
        <v>157</v>
      </c>
      <c r="B20" s="8"/>
    </row>
    <row r="21" spans="1:8">
      <c r="A21" s="1961" t="s">
        <v>161</v>
      </c>
      <c r="B21" s="1961"/>
      <c r="C21" s="1961"/>
      <c r="D21" s="1961"/>
      <c r="E21" s="1961"/>
      <c r="F21" s="1961"/>
      <c r="G21" s="1961"/>
      <c r="H21" s="1961"/>
    </row>
    <row r="22" spans="1:8">
      <c r="A22" s="8" t="s">
        <v>180</v>
      </c>
      <c r="B22" s="8"/>
    </row>
    <row r="23" spans="1:8">
      <c r="A23" s="8" t="s">
        <v>160</v>
      </c>
      <c r="B23" s="8"/>
    </row>
    <row r="24" spans="1:8">
      <c r="A24" s="8" t="s">
        <v>181</v>
      </c>
      <c r="B24" s="8"/>
    </row>
    <row r="25" spans="1:8">
      <c r="A25" s="8" t="s">
        <v>182</v>
      </c>
    </row>
    <row r="26" spans="1:8">
      <c r="A26" s="8" t="s">
        <v>183</v>
      </c>
      <c r="B26" s="8"/>
    </row>
  </sheetData>
  <mergeCells count="3">
    <mergeCell ref="A1:H1"/>
    <mergeCell ref="A21:H21"/>
    <mergeCell ref="A2:B2"/>
  </mergeCells>
  <printOptions horizontalCentered="1"/>
  <pageMargins left="0.7" right="0.7" top="0.75" bottom="0.5" header="0.3" footer="0.3"/>
  <pageSetup scale="92" orientation="landscape" r:id="rId1"/>
  <headerFooter scaleWithDoc="0">
    <oddFooter>&amp;R2016 Data Tables</oddFooter>
  </headerFooter>
  <rowBreaks count="1" manualBreakCount="1">
    <brk id="48" max="16383" man="1"/>
  </rowBreaks>
  <ignoredErrors>
    <ignoredError sqref="A4 A5:A13"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AA495-297F-404F-86DC-07BAD9C8A669}">
  <sheetPr>
    <pageSetUpPr fitToPage="1"/>
  </sheetPr>
  <dimension ref="A1:Q70"/>
  <sheetViews>
    <sheetView zoomScaleNormal="100" workbookViewId="0">
      <selection sqref="A1:H1"/>
    </sheetView>
  </sheetViews>
  <sheetFormatPr defaultRowHeight="12.75"/>
  <cols>
    <col min="1" max="1" width="18.5703125" customWidth="1"/>
    <col min="2" max="8" width="14.7109375" customWidth="1"/>
  </cols>
  <sheetData>
    <row r="1" spans="1:8" ht="99.95" customHeight="1" thickBot="1">
      <c r="A1" s="1958" t="s">
        <v>407</v>
      </c>
      <c r="B1" s="1959"/>
      <c r="C1" s="1959"/>
      <c r="D1" s="1959"/>
      <c r="E1" s="1959"/>
      <c r="F1" s="1959"/>
      <c r="G1" s="1959"/>
      <c r="H1" s="1960"/>
    </row>
    <row r="2" spans="1:8" ht="38.25" customHeight="1">
      <c r="A2" s="1974" t="s">
        <v>147</v>
      </c>
      <c r="B2" s="1972" t="s">
        <v>197</v>
      </c>
      <c r="C2" s="1973"/>
      <c r="D2" s="1973"/>
      <c r="E2" s="1973"/>
      <c r="F2" s="1973"/>
      <c r="G2" s="135"/>
      <c r="H2" s="498"/>
    </row>
    <row r="3" spans="1:8" ht="26.25" thickBot="1">
      <c r="A3" s="1975"/>
      <c r="B3" s="12" t="s">
        <v>185</v>
      </c>
      <c r="C3" s="12" t="s">
        <v>199</v>
      </c>
      <c r="D3" s="12" t="s">
        <v>200</v>
      </c>
      <c r="E3" s="12" t="s">
        <v>201</v>
      </c>
      <c r="F3" s="12" t="s">
        <v>186</v>
      </c>
      <c r="G3" s="11" t="s">
        <v>187</v>
      </c>
      <c r="H3" s="499" t="s">
        <v>188</v>
      </c>
    </row>
    <row r="4" spans="1:8" s="449" customFormat="1" ht="9.9499999999999993" customHeight="1">
      <c r="A4" s="1155"/>
      <c r="B4" s="1153"/>
      <c r="C4" s="1154"/>
      <c r="D4" s="1154"/>
      <c r="E4" s="1150"/>
      <c r="F4" s="1150"/>
      <c r="G4" s="1151"/>
      <c r="H4" s="1152"/>
    </row>
    <row r="5" spans="1:8" s="449" customFormat="1" ht="20.100000000000001" customHeight="1">
      <c r="A5" s="822" t="s">
        <v>725</v>
      </c>
      <c r="B5" s="1916">
        <v>545</v>
      </c>
      <c r="C5" s="1916">
        <v>36</v>
      </c>
      <c r="D5" s="1916">
        <v>5</v>
      </c>
      <c r="E5" s="1917" t="s">
        <v>707</v>
      </c>
      <c r="F5" s="1917" t="s">
        <v>707</v>
      </c>
      <c r="G5" s="1918">
        <v>586</v>
      </c>
      <c r="H5" s="1247">
        <v>0.12287691339903543</v>
      </c>
    </row>
    <row r="6" spans="1:8" s="449" customFormat="1" ht="20.100000000000001" customHeight="1">
      <c r="A6" s="822" t="s">
        <v>726</v>
      </c>
      <c r="B6" s="1916">
        <v>539</v>
      </c>
      <c r="C6" s="1916">
        <v>65</v>
      </c>
      <c r="D6" s="1916">
        <v>18</v>
      </c>
      <c r="E6" s="1917" t="s">
        <v>707</v>
      </c>
      <c r="F6" s="1917" t="s">
        <v>707</v>
      </c>
      <c r="G6" s="1918">
        <v>622</v>
      </c>
      <c r="H6" s="1247">
        <v>0.13042566575802056</v>
      </c>
    </row>
    <row r="7" spans="1:8" s="449" customFormat="1" ht="20.100000000000001" customHeight="1">
      <c r="A7" s="822" t="s">
        <v>727</v>
      </c>
      <c r="B7" s="1916">
        <v>450</v>
      </c>
      <c r="C7" s="1916">
        <v>67</v>
      </c>
      <c r="D7" s="1916">
        <v>15</v>
      </c>
      <c r="E7" s="1916">
        <v>5</v>
      </c>
      <c r="F7" s="1917" t="s">
        <v>707</v>
      </c>
      <c r="G7" s="1918">
        <v>537</v>
      </c>
      <c r="H7" s="1247">
        <v>0.11260222268819459</v>
      </c>
    </row>
    <row r="8" spans="1:8" s="449" customFormat="1" ht="20.100000000000001" customHeight="1">
      <c r="A8" s="822" t="s">
        <v>728</v>
      </c>
      <c r="B8" s="1919">
        <v>534</v>
      </c>
      <c r="C8" s="1920">
        <v>137</v>
      </c>
      <c r="D8" s="1920">
        <v>17</v>
      </c>
      <c r="E8" s="1916">
        <v>6</v>
      </c>
      <c r="F8" s="1917" t="s">
        <v>707</v>
      </c>
      <c r="G8" s="1918">
        <v>694</v>
      </c>
      <c r="H8" s="1247">
        <v>0.14552317047599078</v>
      </c>
    </row>
    <row r="9" spans="1:8" s="449" customFormat="1" ht="20.100000000000001" customHeight="1">
      <c r="A9" s="822" t="s">
        <v>729</v>
      </c>
      <c r="B9" s="1919">
        <v>310</v>
      </c>
      <c r="C9" s="1920">
        <v>118</v>
      </c>
      <c r="D9" s="1920">
        <v>16</v>
      </c>
      <c r="E9" s="1917" t="s">
        <v>707</v>
      </c>
      <c r="F9" s="1917" t="s">
        <v>707</v>
      </c>
      <c r="G9" s="1918">
        <v>444</v>
      </c>
      <c r="H9" s="1247">
        <v>9.3101279094149697E-2</v>
      </c>
    </row>
    <row r="10" spans="1:8" s="449" customFormat="1" ht="20.100000000000001" customHeight="1">
      <c r="A10" s="822" t="s">
        <v>747</v>
      </c>
      <c r="B10" s="1919">
        <v>360</v>
      </c>
      <c r="C10" s="1920">
        <v>245</v>
      </c>
      <c r="D10" s="1920">
        <v>83</v>
      </c>
      <c r="E10" s="1920">
        <v>23</v>
      </c>
      <c r="F10" s="1920">
        <v>2</v>
      </c>
      <c r="G10" s="1918">
        <v>713</v>
      </c>
      <c r="H10" s="1247">
        <v>0.1495072342210107</v>
      </c>
    </row>
    <row r="11" spans="1:8" s="449" customFormat="1" ht="20.100000000000001" customHeight="1">
      <c r="A11" s="822" t="s">
        <v>748</v>
      </c>
      <c r="B11" s="1919">
        <v>235</v>
      </c>
      <c r="C11" s="1920">
        <v>246</v>
      </c>
      <c r="D11" s="1920">
        <v>70</v>
      </c>
      <c r="E11" s="1920">
        <v>12</v>
      </c>
      <c r="F11" s="1920">
        <v>7</v>
      </c>
      <c r="G11" s="1918">
        <v>570</v>
      </c>
      <c r="H11" s="1247">
        <v>0.11952191235059761</v>
      </c>
    </row>
    <row r="12" spans="1:8" s="449" customFormat="1" ht="20.100000000000001" customHeight="1">
      <c r="A12" s="1155">
        <v>2010</v>
      </c>
      <c r="B12" s="1919">
        <v>68</v>
      </c>
      <c r="C12" s="1920">
        <v>67</v>
      </c>
      <c r="D12" s="1920">
        <v>19</v>
      </c>
      <c r="E12" s="1920">
        <v>2</v>
      </c>
      <c r="F12" s="1917" t="s">
        <v>707</v>
      </c>
      <c r="G12" s="1918">
        <v>156</v>
      </c>
      <c r="H12" s="1247">
        <v>3.271126022226882E-2</v>
      </c>
    </row>
    <row r="13" spans="1:8" s="449" customFormat="1" ht="20.100000000000001" customHeight="1">
      <c r="A13" s="1155">
        <v>2011</v>
      </c>
      <c r="B13" s="1919">
        <v>32</v>
      </c>
      <c r="C13" s="1920">
        <v>51</v>
      </c>
      <c r="D13" s="1920">
        <v>17</v>
      </c>
      <c r="E13" s="1917" t="s">
        <v>707</v>
      </c>
      <c r="F13" s="1917" t="s">
        <v>707</v>
      </c>
      <c r="G13" s="1918">
        <v>100</v>
      </c>
      <c r="H13" s="1247">
        <v>2.0968756552736424E-2</v>
      </c>
    </row>
    <row r="14" spans="1:8" s="449" customFormat="1" ht="20.100000000000001" customHeight="1">
      <c r="A14" s="1155">
        <v>2012</v>
      </c>
      <c r="B14" s="1919">
        <v>39</v>
      </c>
      <c r="C14" s="1920">
        <v>60</v>
      </c>
      <c r="D14" s="1920">
        <v>17</v>
      </c>
      <c r="E14" s="1917">
        <v>1</v>
      </c>
      <c r="F14" s="1917" t="s">
        <v>707</v>
      </c>
      <c r="G14" s="1918">
        <v>117</v>
      </c>
      <c r="H14" s="1247">
        <v>2.4533445166701615E-2</v>
      </c>
    </row>
    <row r="15" spans="1:8" s="449" customFormat="1" ht="20.100000000000001" customHeight="1">
      <c r="A15" s="1155">
        <v>2013</v>
      </c>
      <c r="B15" s="1919">
        <v>25</v>
      </c>
      <c r="C15" s="1920">
        <v>46</v>
      </c>
      <c r="D15" s="1920">
        <v>19</v>
      </c>
      <c r="E15" s="1917">
        <v>2</v>
      </c>
      <c r="F15" s="1917" t="s">
        <v>707</v>
      </c>
      <c r="G15" s="1918">
        <v>92</v>
      </c>
      <c r="H15" s="1247">
        <v>1.9291256028517507E-2</v>
      </c>
    </row>
    <row r="16" spans="1:8" s="449" customFormat="1" ht="20.100000000000001" customHeight="1">
      <c r="A16" s="1155">
        <v>2014</v>
      </c>
      <c r="B16" s="1919">
        <v>13</v>
      </c>
      <c r="C16" s="1920">
        <v>32</v>
      </c>
      <c r="D16" s="1920">
        <v>15</v>
      </c>
      <c r="E16" s="1917">
        <v>1</v>
      </c>
      <c r="F16" s="1917" t="s">
        <v>707</v>
      </c>
      <c r="G16" s="1918">
        <v>61</v>
      </c>
      <c r="H16" s="1247">
        <v>1.2790941497169217E-2</v>
      </c>
    </row>
    <row r="17" spans="1:8" s="449" customFormat="1" ht="20.100000000000001" customHeight="1">
      <c r="A17" s="1155">
        <v>2015</v>
      </c>
      <c r="B17" s="1919">
        <v>9</v>
      </c>
      <c r="C17" s="1920">
        <v>25</v>
      </c>
      <c r="D17" s="1920">
        <v>5</v>
      </c>
      <c r="E17" s="1917">
        <v>2</v>
      </c>
      <c r="F17" s="1917" t="s">
        <v>707</v>
      </c>
      <c r="G17" s="1918">
        <v>41</v>
      </c>
      <c r="H17" s="1247">
        <v>8.5971901866219325E-3</v>
      </c>
    </row>
    <row r="18" spans="1:8" s="449" customFormat="1" ht="20.100000000000001" customHeight="1">
      <c r="A18" s="1155">
        <v>2016</v>
      </c>
      <c r="B18" s="1919">
        <v>15</v>
      </c>
      <c r="C18" s="1920">
        <v>11</v>
      </c>
      <c r="D18" s="1920">
        <v>6</v>
      </c>
      <c r="E18" s="1917">
        <v>4</v>
      </c>
      <c r="F18" s="1917" t="s">
        <v>707</v>
      </c>
      <c r="G18" s="1918">
        <v>36</v>
      </c>
      <c r="H18" s="1247">
        <v>7.5487523589851122E-3</v>
      </c>
    </row>
    <row r="19" spans="1:8" s="449" customFormat="1" ht="20.100000000000001" customHeight="1">
      <c r="A19" s="1155"/>
      <c r="B19" s="1919"/>
      <c r="C19" s="1920"/>
      <c r="D19" s="1920"/>
      <c r="E19" s="1917"/>
      <c r="F19" s="1917"/>
      <c r="G19" s="1918"/>
      <c r="H19" s="1247"/>
    </row>
    <row r="20" spans="1:8" s="449" customFormat="1" ht="20.100000000000001" customHeight="1">
      <c r="A20" s="1156" t="s">
        <v>745</v>
      </c>
      <c r="B20" s="1920">
        <v>3174</v>
      </c>
      <c r="C20" s="1920">
        <v>1206</v>
      </c>
      <c r="D20" s="1920">
        <v>322</v>
      </c>
      <c r="E20" s="1920">
        <v>58</v>
      </c>
      <c r="F20" s="1921">
        <v>9</v>
      </c>
      <c r="G20" s="1918">
        <v>4769</v>
      </c>
      <c r="H20" s="1160"/>
    </row>
    <row r="21" spans="1:8" s="449" customFormat="1" ht="20.100000000000001" customHeight="1">
      <c r="A21" s="822" t="s">
        <v>746</v>
      </c>
      <c r="B21" s="1158">
        <v>0.66554833298385407</v>
      </c>
      <c r="C21" s="1158">
        <v>0.25288320402600128</v>
      </c>
      <c r="D21" s="1158">
        <v>6.751939609981128E-2</v>
      </c>
      <c r="E21" s="1158">
        <v>1.2161878800587125E-2</v>
      </c>
      <c r="F21" s="1158">
        <v>1.887188089746278E-3</v>
      </c>
      <c r="G21" s="1159"/>
      <c r="H21" s="1160">
        <v>0.99999999999999989</v>
      </c>
    </row>
    <row r="22" spans="1:8" s="449" customFormat="1" ht="9.9499999999999993" customHeight="1" thickBot="1">
      <c r="A22" s="1161"/>
      <c r="B22" s="1162"/>
      <c r="C22" s="1163"/>
      <c r="D22" s="1163"/>
      <c r="E22" s="1164"/>
      <c r="F22" s="1164"/>
      <c r="G22" s="1165"/>
      <c r="H22" s="1166"/>
    </row>
    <row r="23" spans="1:8">
      <c r="A23" t="s">
        <v>399</v>
      </c>
    </row>
    <row r="24" spans="1:8">
      <c r="A24" s="3" t="s">
        <v>157</v>
      </c>
    </row>
    <row r="25" spans="1:8">
      <c r="A25" s="1962" t="s">
        <v>161</v>
      </c>
      <c r="B25" s="1962"/>
      <c r="C25" s="1962"/>
      <c r="D25" s="1962"/>
      <c r="E25" s="1962"/>
      <c r="F25" s="1962"/>
      <c r="G25" s="1962"/>
      <c r="H25" s="1962"/>
    </row>
    <row r="26" spans="1:8">
      <c r="A26" s="1962"/>
      <c r="B26" s="1962"/>
      <c r="C26" s="1962"/>
      <c r="D26" s="1962"/>
      <c r="E26" s="1962"/>
      <c r="F26" s="1962"/>
      <c r="G26" s="1962"/>
      <c r="H26" s="1962"/>
    </row>
    <row r="27" spans="1:8">
      <c r="A27" s="3" t="s">
        <v>189</v>
      </c>
    </row>
    <row r="28" spans="1:8">
      <c r="A28" s="3" t="s">
        <v>160</v>
      </c>
    </row>
    <row r="33" ht="12.75" customHeight="1"/>
    <row r="34" ht="12.75" customHeight="1"/>
    <row r="35" ht="24.75" customHeight="1"/>
    <row r="56" spans="9:17">
      <c r="M56" s="14"/>
      <c r="N56" s="14"/>
      <c r="O56" s="14"/>
      <c r="P56" s="14"/>
      <c r="Q56" s="14"/>
    </row>
    <row r="58" spans="9:17">
      <c r="I58" s="15"/>
      <c r="M58" s="15"/>
      <c r="N58" s="15"/>
      <c r="O58" s="15"/>
      <c r="P58" s="15"/>
      <c r="Q58" s="15"/>
    </row>
    <row r="59" spans="9:17">
      <c r="I59" s="15"/>
      <c r="M59" s="15"/>
      <c r="N59" s="15"/>
      <c r="O59" s="15"/>
      <c r="P59" s="15"/>
      <c r="Q59" s="15"/>
    </row>
    <row r="60" spans="9:17">
      <c r="I60" s="15"/>
      <c r="M60" s="15"/>
      <c r="N60" s="15"/>
      <c r="O60" s="15"/>
      <c r="P60" s="15"/>
      <c r="Q60" s="15"/>
    </row>
    <row r="61" spans="9:17">
      <c r="I61" s="15"/>
      <c r="M61" s="15"/>
      <c r="N61" s="15"/>
      <c r="O61" s="15"/>
      <c r="P61" s="15"/>
      <c r="Q61" s="15"/>
    </row>
    <row r="62" spans="9:17">
      <c r="I62" s="15"/>
      <c r="M62" s="15"/>
      <c r="N62" s="15"/>
      <c r="O62" s="15"/>
      <c r="P62" s="15"/>
      <c r="Q62" s="15"/>
    </row>
    <row r="63" spans="9:17">
      <c r="I63" s="15"/>
      <c r="M63" s="15"/>
      <c r="N63" s="15"/>
      <c r="O63" s="15"/>
      <c r="P63" s="15"/>
      <c r="Q63" s="15"/>
    </row>
    <row r="64" spans="9:17">
      <c r="I64" s="15"/>
      <c r="M64" s="15"/>
      <c r="N64" s="15"/>
      <c r="O64" s="15"/>
      <c r="P64" s="15"/>
      <c r="Q64" s="15"/>
    </row>
    <row r="65" spans="9:17">
      <c r="I65" s="15"/>
      <c r="M65" s="15"/>
      <c r="N65" s="15"/>
      <c r="O65" s="15"/>
      <c r="P65" s="15"/>
      <c r="Q65" s="15"/>
    </row>
    <row r="66" spans="9:17">
      <c r="I66" s="15"/>
      <c r="M66" s="15"/>
      <c r="N66" s="15"/>
      <c r="O66" s="15"/>
      <c r="P66" s="15"/>
      <c r="Q66" s="15"/>
    </row>
    <row r="67" spans="9:17">
      <c r="I67" s="15"/>
      <c r="M67" s="15"/>
      <c r="N67" s="15"/>
      <c r="O67" s="15"/>
      <c r="P67" s="15"/>
      <c r="Q67" s="15"/>
    </row>
    <row r="68" spans="9:17">
      <c r="I68" s="15"/>
      <c r="M68" s="15"/>
      <c r="N68" s="15"/>
      <c r="O68" s="15"/>
      <c r="P68" s="15"/>
      <c r="Q68" s="15"/>
    </row>
    <row r="69" spans="9:17">
      <c r="I69" s="15"/>
      <c r="M69" s="15"/>
      <c r="N69" s="15"/>
      <c r="O69" s="15"/>
      <c r="P69" s="15"/>
      <c r="Q69" s="15"/>
    </row>
    <row r="70" spans="9:17">
      <c r="M70" s="15"/>
      <c r="N70" s="15"/>
      <c r="O70" s="15"/>
      <c r="P70" s="15"/>
      <c r="Q70" s="15"/>
    </row>
  </sheetData>
  <mergeCells count="4">
    <mergeCell ref="A25:H26"/>
    <mergeCell ref="A1:H1"/>
    <mergeCell ref="B2:F2"/>
    <mergeCell ref="A2:A3"/>
  </mergeCells>
  <printOptions horizontalCentered="1"/>
  <pageMargins left="0.7" right="0.7" top="0.75" bottom="0.5" header="0.3" footer="0.3"/>
  <pageSetup scale="89" orientation="landscape" r:id="rId1"/>
  <headerFooter scaleWithDoc="0">
    <oddFooter>&amp;R2016 Data Tables</oddFooter>
  </headerFooter>
  <rowBreaks count="1" manualBreakCount="1">
    <brk id="5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79272-671E-48A5-9FE0-FB14084BCA4E}">
  <sheetPr>
    <pageSetUpPr fitToPage="1"/>
  </sheetPr>
  <dimension ref="A1:H32"/>
  <sheetViews>
    <sheetView topLeftCell="A4" zoomScaleNormal="100" workbookViewId="0">
      <selection sqref="A1:H1"/>
    </sheetView>
  </sheetViews>
  <sheetFormatPr defaultRowHeight="12.75"/>
  <cols>
    <col min="1" max="6" width="20.7109375" style="17" customWidth="1"/>
    <col min="7" max="7" width="20.7109375" customWidth="1"/>
    <col min="8" max="8" width="18.7109375" customWidth="1"/>
  </cols>
  <sheetData>
    <row r="1" spans="1:8" ht="99.95" customHeight="1" thickBot="1">
      <c r="A1" s="1958" t="s">
        <v>453</v>
      </c>
      <c r="B1" s="1959"/>
      <c r="C1" s="1959"/>
      <c r="D1" s="1959"/>
      <c r="E1" s="1959"/>
      <c r="F1" s="1959"/>
      <c r="G1" s="1959"/>
      <c r="H1" s="1960"/>
    </row>
    <row r="2" spans="1:8" ht="26.25" customHeight="1">
      <c r="A2" s="1978" t="s">
        <v>750</v>
      </c>
      <c r="B2" s="1972" t="s">
        <v>184</v>
      </c>
      <c r="C2" s="1973"/>
      <c r="D2" s="1973"/>
      <c r="E2" s="1973"/>
      <c r="F2" s="1973"/>
      <c r="G2" s="1976"/>
      <c r="H2" s="1977"/>
    </row>
    <row r="3" spans="1:8" s="136" customFormat="1" ht="30" customHeight="1" thickBot="1">
      <c r="A3" s="1975"/>
      <c r="B3" s="12" t="s">
        <v>751</v>
      </c>
      <c r="C3" s="139" t="s">
        <v>749</v>
      </c>
      <c r="D3" s="139" t="s">
        <v>752</v>
      </c>
      <c r="E3" s="139" t="s">
        <v>753</v>
      </c>
      <c r="F3" s="139" t="s">
        <v>754</v>
      </c>
      <c r="G3" s="11" t="s">
        <v>755</v>
      </c>
      <c r="H3" s="501" t="s">
        <v>756</v>
      </c>
    </row>
    <row r="4" spans="1:8" s="670" customFormat="1" ht="12.95" customHeight="1">
      <c r="A4" s="503"/>
      <c r="B4" s="506"/>
      <c r="C4" s="505"/>
      <c r="D4" s="505"/>
      <c r="E4" s="505"/>
      <c r="F4" s="508"/>
      <c r="G4" s="507"/>
      <c r="H4" s="509"/>
    </row>
    <row r="5" spans="1:8" s="449" customFormat="1" ht="26.1" customHeight="1">
      <c r="A5" s="529" t="s">
        <v>725</v>
      </c>
      <c r="B5" s="1248">
        <v>62193304.490000002</v>
      </c>
      <c r="C5" s="1248">
        <v>89626004.180000007</v>
      </c>
      <c r="D5" s="1248">
        <v>100386834.90000001</v>
      </c>
      <c r="E5" s="1249" t="s">
        <v>707</v>
      </c>
      <c r="F5" s="1249" t="s">
        <v>164</v>
      </c>
      <c r="G5" s="1254">
        <v>252206143.57000002</v>
      </c>
      <c r="H5" s="1259">
        <v>5.1467753083108397E-3</v>
      </c>
    </row>
    <row r="6" spans="1:8" s="449" customFormat="1" ht="26.1" customHeight="1">
      <c r="A6" s="529" t="s">
        <v>726</v>
      </c>
      <c r="B6" s="1250">
        <v>80296904.75</v>
      </c>
      <c r="C6" s="1250">
        <v>191956079.58000001</v>
      </c>
      <c r="D6" s="1250">
        <v>470455491.38999999</v>
      </c>
      <c r="E6" s="1249" t="s">
        <v>707</v>
      </c>
      <c r="F6" s="1249" t="s">
        <v>164</v>
      </c>
      <c r="G6" s="1256">
        <v>742708475.72000003</v>
      </c>
      <c r="H6" s="1259">
        <v>1.5156465223250693E-2</v>
      </c>
    </row>
    <row r="7" spans="1:8" s="449" customFormat="1" ht="26.1" customHeight="1">
      <c r="A7" s="529" t="s">
        <v>727</v>
      </c>
      <c r="B7" s="1250">
        <v>74853432.140000001</v>
      </c>
      <c r="C7" s="1250">
        <v>219557665.61000001</v>
      </c>
      <c r="D7" s="1250">
        <v>424362735.29000002</v>
      </c>
      <c r="E7" s="1248">
        <v>982945158.28999996</v>
      </c>
      <c r="F7" s="1249" t="s">
        <v>164</v>
      </c>
      <c r="G7" s="1256">
        <v>1701718991.3299999</v>
      </c>
      <c r="H7" s="1259">
        <v>3.4727010065200806E-2</v>
      </c>
    </row>
    <row r="8" spans="1:8" s="449" customFormat="1" ht="26.1" customHeight="1">
      <c r="A8" s="529" t="s">
        <v>728</v>
      </c>
      <c r="B8" s="1251">
        <v>125685483.91</v>
      </c>
      <c r="C8" s="1250">
        <v>449702276.23000002</v>
      </c>
      <c r="D8" s="1250">
        <v>447349948.37</v>
      </c>
      <c r="E8" s="1250">
        <v>1819857865.9000001</v>
      </c>
      <c r="F8" s="1249" t="s">
        <v>164</v>
      </c>
      <c r="G8" s="1256">
        <v>2842595574.4099998</v>
      </c>
      <c r="H8" s="1259">
        <v>5.80088990172693E-2</v>
      </c>
    </row>
    <row r="9" spans="1:8" s="449" customFormat="1" ht="26.1" customHeight="1">
      <c r="A9" s="529" t="s">
        <v>729</v>
      </c>
      <c r="B9" s="1251">
        <v>94471552.829999998</v>
      </c>
      <c r="C9" s="1250">
        <v>307763074.50999999</v>
      </c>
      <c r="D9" s="1250">
        <v>380579907.81</v>
      </c>
      <c r="E9" s="1249" t="s">
        <v>707</v>
      </c>
      <c r="F9" s="1249" t="s">
        <v>164</v>
      </c>
      <c r="G9" s="1256">
        <v>782814535.14999998</v>
      </c>
      <c r="H9" s="1259">
        <v>1.5974910299433698E-2</v>
      </c>
    </row>
    <row r="10" spans="1:8" s="449" customFormat="1" ht="26.1" customHeight="1">
      <c r="A10" s="529" t="s">
        <v>747</v>
      </c>
      <c r="B10" s="1251">
        <v>120656127.34</v>
      </c>
      <c r="C10" s="1250">
        <v>812070934.02999997</v>
      </c>
      <c r="D10" s="1250">
        <v>2455749090.5999999</v>
      </c>
      <c r="E10" s="1250">
        <v>6015509057.8999996</v>
      </c>
      <c r="F10" s="1252">
        <v>5396777175.8000002</v>
      </c>
      <c r="G10" s="1256">
        <v>14800762385.669998</v>
      </c>
      <c r="H10" s="1259">
        <v>0.30203942422837693</v>
      </c>
    </row>
    <row r="11" spans="1:8" s="449" customFormat="1" ht="26.1" customHeight="1">
      <c r="A11" s="529" t="s">
        <v>748</v>
      </c>
      <c r="B11" s="1251">
        <v>92635482.099999994</v>
      </c>
      <c r="C11" s="1250">
        <v>798859174.52999997</v>
      </c>
      <c r="D11" s="1250">
        <v>2199853647.8000002</v>
      </c>
      <c r="E11" s="1250">
        <v>4483666079.5</v>
      </c>
      <c r="F11" s="1250">
        <v>13793304443</v>
      </c>
      <c r="G11" s="1256">
        <v>21368318826.93</v>
      </c>
      <c r="H11" s="1259">
        <v>0.43606366665700391</v>
      </c>
    </row>
    <row r="12" spans="1:8" s="449" customFormat="1" ht="26.1" customHeight="1">
      <c r="A12" s="1195">
        <v>2010</v>
      </c>
      <c r="B12" s="1251">
        <v>29408924.690000001</v>
      </c>
      <c r="C12" s="1250">
        <v>210996485.66</v>
      </c>
      <c r="D12" s="1250">
        <v>562236971.28999996</v>
      </c>
      <c r="E12" s="1250">
        <v>370523020.19999999</v>
      </c>
      <c r="F12" s="1249" t="s">
        <v>164</v>
      </c>
      <c r="G12" s="1256">
        <v>1173165401.8399999</v>
      </c>
      <c r="H12" s="1259">
        <v>2.3940807457288677E-2</v>
      </c>
    </row>
    <row r="13" spans="1:8" s="449" customFormat="1" ht="26.1" customHeight="1">
      <c r="A13" s="1195">
        <v>2011</v>
      </c>
      <c r="B13" s="1251">
        <v>16522213.1</v>
      </c>
      <c r="C13" s="1250">
        <v>147375085.22999999</v>
      </c>
      <c r="D13" s="1250">
        <v>518433349.62</v>
      </c>
      <c r="E13" s="1249" t="s">
        <v>707</v>
      </c>
      <c r="F13" s="1249" t="s">
        <v>164</v>
      </c>
      <c r="G13" s="1256">
        <v>682330647.95000005</v>
      </c>
      <c r="H13" s="1259">
        <v>1.3924333805921316E-2</v>
      </c>
    </row>
    <row r="14" spans="1:8" s="449" customFormat="1" ht="26.1" customHeight="1">
      <c r="A14" s="1195">
        <v>2012</v>
      </c>
      <c r="B14" s="1251">
        <v>15430224.15</v>
      </c>
      <c r="C14" s="1250">
        <v>180250494.18000001</v>
      </c>
      <c r="D14" s="1250">
        <v>623300563.76999998</v>
      </c>
      <c r="E14" s="1250">
        <v>111987413.98</v>
      </c>
      <c r="F14" s="1249" t="s">
        <v>164</v>
      </c>
      <c r="G14" s="1256">
        <v>930968696.08000004</v>
      </c>
      <c r="H14" s="1259">
        <v>1.8998294926408092E-2</v>
      </c>
    </row>
    <row r="15" spans="1:8" s="449" customFormat="1" ht="26.1" customHeight="1">
      <c r="A15" s="1195">
        <v>2013</v>
      </c>
      <c r="B15" s="1251">
        <v>12768942.41</v>
      </c>
      <c r="C15" s="1250">
        <v>154434350.09</v>
      </c>
      <c r="D15" s="1250">
        <v>719452305.37</v>
      </c>
      <c r="E15" s="1250">
        <v>558735783.77999997</v>
      </c>
      <c r="F15" s="1249" t="s">
        <v>164</v>
      </c>
      <c r="G15" s="1256">
        <v>1445391381.6500001</v>
      </c>
      <c r="H15" s="1259">
        <v>2.949612792384964E-2</v>
      </c>
    </row>
    <row r="16" spans="1:8" s="449" customFormat="1" ht="26.1" customHeight="1">
      <c r="A16" s="1195">
        <v>2014</v>
      </c>
      <c r="B16" s="1251">
        <v>6561149.0199999996</v>
      </c>
      <c r="C16" s="1250">
        <v>90666215.769999996</v>
      </c>
      <c r="D16" s="1250">
        <v>410954001.51999998</v>
      </c>
      <c r="E16" s="1250">
        <v>272596037.48000002</v>
      </c>
      <c r="F16" s="1249" t="s">
        <v>164</v>
      </c>
      <c r="G16" s="1256">
        <v>780777403.78999996</v>
      </c>
      <c r="H16" s="1259">
        <v>1.5933338523127925E-2</v>
      </c>
    </row>
    <row r="17" spans="1:8" s="449" customFormat="1" ht="26.1" customHeight="1">
      <c r="A17" s="1195">
        <v>2015</v>
      </c>
      <c r="B17" s="1251">
        <v>4136598.27</v>
      </c>
      <c r="C17" s="1250">
        <v>93047912.819999993</v>
      </c>
      <c r="D17" s="1250">
        <v>98605938.980000004</v>
      </c>
      <c r="E17" s="1250">
        <v>458596224.67000002</v>
      </c>
      <c r="F17" s="1249" t="s">
        <v>164</v>
      </c>
      <c r="G17" s="1256">
        <v>654386674.74000001</v>
      </c>
      <c r="H17" s="1259">
        <v>1.3354080641991508E-2</v>
      </c>
    </row>
    <row r="18" spans="1:8" s="449" customFormat="1" ht="26.1" customHeight="1">
      <c r="A18" s="1195">
        <v>2016</v>
      </c>
      <c r="B18" s="1251">
        <v>6751176.9299999997</v>
      </c>
      <c r="C18" s="1250">
        <v>41751926.850000001</v>
      </c>
      <c r="D18" s="1250">
        <v>223406360.38999999</v>
      </c>
      <c r="E18" s="1250">
        <v>572695364.10000002</v>
      </c>
      <c r="F18" s="1249" t="s">
        <v>164</v>
      </c>
      <c r="G18" s="1256">
        <v>844604828.26999998</v>
      </c>
      <c r="H18" s="1259">
        <v>1.7235865922566797E-2</v>
      </c>
    </row>
    <row r="19" spans="1:8" s="449" customFormat="1" ht="26.1" customHeight="1">
      <c r="A19" s="1146"/>
      <c r="B19" s="1251"/>
      <c r="C19" s="1250"/>
      <c r="D19" s="1250"/>
      <c r="E19" s="1250"/>
      <c r="F19" s="1249"/>
      <c r="G19" s="1256"/>
      <c r="H19" s="1259"/>
    </row>
    <row r="20" spans="1:8" s="449" customFormat="1" ht="26.1" customHeight="1">
      <c r="A20" s="529" t="s">
        <v>165</v>
      </c>
      <c r="B20" s="1248">
        <v>742371516.12999988</v>
      </c>
      <c r="C20" s="1248">
        <v>3788057679.27</v>
      </c>
      <c r="D20" s="1248">
        <v>9635127147.1000004</v>
      </c>
      <c r="E20" s="1248">
        <v>15647112005.800001</v>
      </c>
      <c r="F20" s="1248">
        <v>19190081618.799999</v>
      </c>
      <c r="G20" s="1257">
        <v>49002749967.099991</v>
      </c>
      <c r="H20" s="1259"/>
    </row>
    <row r="21" spans="1:8" s="449" customFormat="1" ht="26.1" customHeight="1">
      <c r="A21" s="529" t="s">
        <v>746</v>
      </c>
      <c r="B21" s="1253">
        <v>1.5149588882836606E-2</v>
      </c>
      <c r="C21" s="1253">
        <v>7.7302961197346434E-2</v>
      </c>
      <c r="D21" s="1253">
        <v>0.19662421299965693</v>
      </c>
      <c r="E21" s="1253">
        <v>0.31931089614981473</v>
      </c>
      <c r="F21" s="1253">
        <v>0.39161234077034551</v>
      </c>
      <c r="G21" s="1258"/>
      <c r="H21" s="1260">
        <v>1</v>
      </c>
    </row>
    <row r="22" spans="1:8" s="670" customFormat="1" ht="12.95" customHeight="1" thickBot="1">
      <c r="A22" s="1141"/>
      <c r="B22" s="1142"/>
      <c r="C22" s="1143"/>
      <c r="D22" s="1143"/>
      <c r="E22" s="1143"/>
      <c r="F22" s="1144"/>
      <c r="G22" s="1145"/>
      <c r="H22" s="1126"/>
    </row>
    <row r="23" spans="1:8">
      <c r="A23" s="17" t="s">
        <v>399</v>
      </c>
    </row>
    <row r="24" spans="1:8">
      <c r="A24" s="8" t="s">
        <v>157</v>
      </c>
    </row>
    <row r="25" spans="1:8">
      <c r="A25" s="1961" t="s">
        <v>161</v>
      </c>
      <c r="B25" s="1961"/>
      <c r="C25" s="1961"/>
      <c r="D25" s="1961"/>
      <c r="E25" s="1961"/>
      <c r="F25" s="1961"/>
      <c r="G25" s="1961"/>
      <c r="H25" s="1961"/>
    </row>
    <row r="26" spans="1:8">
      <c r="A26" s="8" t="s">
        <v>160</v>
      </c>
    </row>
    <row r="27" spans="1:8">
      <c r="A27" s="8" t="s">
        <v>166</v>
      </c>
    </row>
    <row r="31" spans="1:8">
      <c r="D31" s="18"/>
      <c r="G31" s="16"/>
    </row>
    <row r="32" spans="1:8">
      <c r="D32" s="18"/>
      <c r="E32" s="18"/>
      <c r="F32" s="18"/>
    </row>
  </sheetData>
  <mergeCells count="5">
    <mergeCell ref="G2:H2"/>
    <mergeCell ref="A1:H1"/>
    <mergeCell ref="B2:F2"/>
    <mergeCell ref="A25:H25"/>
    <mergeCell ref="A2:A3"/>
  </mergeCells>
  <printOptions horizontalCentered="1"/>
  <pageMargins left="0.7" right="0.7" top="0.75" bottom="0.5" header="0.3" footer="0.3"/>
  <pageSetup scale="76" orientation="landscape" r:id="rId1"/>
  <headerFooter scaleWithDoc="0">
    <oddFooter>&amp;R2016 Data Tables</oddFooter>
  </headerFooter>
  <rowBreaks count="1" manualBreakCount="1">
    <brk id="5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99FE7-29D5-43DC-AC20-0F8030F69712}">
  <sheetPr>
    <pageSetUpPr fitToPage="1"/>
  </sheetPr>
  <dimension ref="A1:K25"/>
  <sheetViews>
    <sheetView zoomScale="90" zoomScaleNormal="90" workbookViewId="0">
      <selection sqref="A1:G1"/>
    </sheetView>
  </sheetViews>
  <sheetFormatPr defaultRowHeight="12.75"/>
  <cols>
    <col min="1" max="1" width="19.7109375" style="17" customWidth="1"/>
    <col min="2" max="5" width="18.7109375" style="17" customWidth="1"/>
    <col min="6" max="7" width="14.7109375" customWidth="1"/>
  </cols>
  <sheetData>
    <row r="1" spans="1:11" ht="99.95" customHeight="1" thickBot="1">
      <c r="A1" s="1958" t="s">
        <v>408</v>
      </c>
      <c r="B1" s="1969"/>
      <c r="C1" s="1969"/>
      <c r="D1" s="1969"/>
      <c r="E1" s="1969"/>
      <c r="F1" s="1969"/>
      <c r="G1" s="1966"/>
    </row>
    <row r="2" spans="1:11" ht="30" customHeight="1">
      <c r="A2" s="1980" t="s">
        <v>147</v>
      </c>
      <c r="B2" s="1976" t="s">
        <v>191</v>
      </c>
      <c r="C2" s="1973"/>
      <c r="D2" s="1973"/>
      <c r="E2" s="1973"/>
      <c r="F2" s="1979"/>
      <c r="G2" s="1977"/>
    </row>
    <row r="3" spans="1:11" ht="30" customHeight="1" thickBot="1">
      <c r="A3" s="1981"/>
      <c r="B3" s="446" t="s">
        <v>454</v>
      </c>
      <c r="C3" s="139" t="s">
        <v>458</v>
      </c>
      <c r="D3" s="139" t="s">
        <v>459</v>
      </c>
      <c r="E3" s="139" t="s">
        <v>457</v>
      </c>
      <c r="F3" s="510" t="s">
        <v>455</v>
      </c>
      <c r="G3" s="499" t="s">
        <v>456</v>
      </c>
    </row>
    <row r="4" spans="1:11" s="670" customFormat="1" ht="9.9499999999999993" customHeight="1">
      <c r="A4" s="440"/>
      <c r="B4" s="513"/>
      <c r="C4" s="514"/>
      <c r="D4" s="514"/>
      <c r="E4" s="514"/>
      <c r="F4" s="512"/>
      <c r="G4" s="511"/>
    </row>
    <row r="5" spans="1:11" s="449" customFormat="1" ht="20.100000000000001" customHeight="1">
      <c r="A5" s="137" t="s">
        <v>725</v>
      </c>
      <c r="B5" s="1913">
        <v>163</v>
      </c>
      <c r="C5" s="1914">
        <v>149</v>
      </c>
      <c r="D5" s="1914">
        <v>127</v>
      </c>
      <c r="E5" s="1914">
        <v>147</v>
      </c>
      <c r="F5" s="1915">
        <v>586</v>
      </c>
      <c r="G5" s="1255">
        <v>0.12287691339903543</v>
      </c>
      <c r="H5" s="1147"/>
      <c r="I5" s="1147"/>
      <c r="J5" s="1147"/>
      <c r="K5" s="1147"/>
    </row>
    <row r="6" spans="1:11" s="449" customFormat="1" ht="20.100000000000001" customHeight="1">
      <c r="A6" s="137" t="s">
        <v>726</v>
      </c>
      <c r="B6" s="1913">
        <v>220</v>
      </c>
      <c r="C6" s="1914">
        <v>134</v>
      </c>
      <c r="D6" s="1914">
        <v>135</v>
      </c>
      <c r="E6" s="1914">
        <v>133</v>
      </c>
      <c r="F6" s="1915">
        <v>622</v>
      </c>
      <c r="G6" s="1255">
        <v>0.13042566575802056</v>
      </c>
      <c r="H6" s="1147"/>
      <c r="I6" s="1147"/>
      <c r="J6" s="1147"/>
      <c r="K6" s="1147"/>
    </row>
    <row r="7" spans="1:11" s="449" customFormat="1" ht="20.100000000000001" customHeight="1">
      <c r="A7" s="137" t="s">
        <v>727</v>
      </c>
      <c r="B7" s="1913">
        <v>170</v>
      </c>
      <c r="C7" s="1914">
        <v>112</v>
      </c>
      <c r="D7" s="1914">
        <v>127</v>
      </c>
      <c r="E7" s="1914">
        <v>128</v>
      </c>
      <c r="F7" s="1915">
        <v>537</v>
      </c>
      <c r="G7" s="1255">
        <v>0.11260222268819459</v>
      </c>
      <c r="H7" s="1147"/>
      <c r="I7" s="1147"/>
      <c r="J7" s="1147"/>
      <c r="K7" s="1147"/>
    </row>
    <row r="8" spans="1:11" s="449" customFormat="1" ht="20.100000000000001" customHeight="1">
      <c r="A8" s="137" t="s">
        <v>728</v>
      </c>
      <c r="B8" s="1913">
        <v>190</v>
      </c>
      <c r="C8" s="1914">
        <v>153</v>
      </c>
      <c r="D8" s="1914">
        <v>182</v>
      </c>
      <c r="E8" s="1914">
        <v>169</v>
      </c>
      <c r="F8" s="1915">
        <v>694</v>
      </c>
      <c r="G8" s="1255">
        <v>0.14552317047599078</v>
      </c>
      <c r="H8" s="1147"/>
      <c r="I8" s="1147"/>
      <c r="J8" s="1147"/>
      <c r="K8" s="1147"/>
    </row>
    <row r="9" spans="1:11" s="449" customFormat="1" ht="20.100000000000001" customHeight="1">
      <c r="A9" s="137" t="s">
        <v>729</v>
      </c>
      <c r="B9" s="1913">
        <v>118</v>
      </c>
      <c r="C9" s="1914">
        <v>101</v>
      </c>
      <c r="D9" s="1914">
        <v>139</v>
      </c>
      <c r="E9" s="1914">
        <v>86</v>
      </c>
      <c r="F9" s="1915">
        <v>444</v>
      </c>
      <c r="G9" s="1255">
        <v>9.3101279094149711E-2</v>
      </c>
      <c r="H9" s="1148"/>
      <c r="I9" s="1147"/>
      <c r="J9" s="1147"/>
      <c r="K9" s="1147"/>
    </row>
    <row r="10" spans="1:11" s="449" customFormat="1" ht="20.100000000000001" customHeight="1">
      <c r="A10" s="137" t="s">
        <v>747</v>
      </c>
      <c r="B10" s="1913">
        <v>118</v>
      </c>
      <c r="C10" s="1914">
        <v>202</v>
      </c>
      <c r="D10" s="1914">
        <v>248</v>
      </c>
      <c r="E10" s="1914">
        <v>145</v>
      </c>
      <c r="F10" s="1915">
        <v>713</v>
      </c>
      <c r="G10" s="1255">
        <v>0.1495072342210107</v>
      </c>
      <c r="H10" s="1148"/>
      <c r="I10" s="1147"/>
      <c r="J10" s="1147"/>
      <c r="K10" s="1147"/>
    </row>
    <row r="11" spans="1:11" s="449" customFormat="1" ht="20.100000000000001" customHeight="1">
      <c r="A11" s="137" t="s">
        <v>748</v>
      </c>
      <c r="B11" s="1913">
        <v>107</v>
      </c>
      <c r="C11" s="1914">
        <v>161</v>
      </c>
      <c r="D11" s="1914">
        <v>222</v>
      </c>
      <c r="E11" s="1914">
        <v>80</v>
      </c>
      <c r="F11" s="1915">
        <v>570</v>
      </c>
      <c r="G11" s="1255">
        <v>0.11952191235059761</v>
      </c>
      <c r="H11" s="1147"/>
      <c r="I11" s="1147"/>
      <c r="J11" s="1147"/>
      <c r="K11" s="1147"/>
    </row>
    <row r="12" spans="1:11" s="449" customFormat="1" ht="20.100000000000001" customHeight="1">
      <c r="A12" s="631">
        <v>2010</v>
      </c>
      <c r="B12" s="1913">
        <v>32</v>
      </c>
      <c r="C12" s="1914">
        <v>43</v>
      </c>
      <c r="D12" s="1914">
        <v>74</v>
      </c>
      <c r="E12" s="1914">
        <v>7</v>
      </c>
      <c r="F12" s="1915">
        <v>156</v>
      </c>
      <c r="G12" s="1255">
        <v>3.271126022226882E-2</v>
      </c>
      <c r="H12" s="1147"/>
      <c r="I12" s="1147"/>
      <c r="J12" s="1147"/>
      <c r="K12" s="1147"/>
    </row>
    <row r="13" spans="1:11" s="449" customFormat="1" ht="20.100000000000001" customHeight="1">
      <c r="A13" s="631">
        <v>2011</v>
      </c>
      <c r="B13" s="1913">
        <v>20</v>
      </c>
      <c r="C13" s="1914">
        <v>33</v>
      </c>
      <c r="D13" s="1914">
        <v>45</v>
      </c>
      <c r="E13" s="1914">
        <v>2</v>
      </c>
      <c r="F13" s="1915">
        <v>100</v>
      </c>
      <c r="G13" s="1255">
        <v>2.0968756552736424E-2</v>
      </c>
      <c r="H13" s="1147"/>
      <c r="I13" s="1147"/>
      <c r="J13" s="1147"/>
      <c r="K13" s="1147"/>
    </row>
    <row r="14" spans="1:11" s="449" customFormat="1" ht="20.100000000000001" customHeight="1">
      <c r="A14" s="631">
        <v>2012</v>
      </c>
      <c r="B14" s="1913">
        <v>30</v>
      </c>
      <c r="C14" s="1914">
        <v>57</v>
      </c>
      <c r="D14" s="1914">
        <v>27</v>
      </c>
      <c r="E14" s="1914">
        <v>3</v>
      </c>
      <c r="F14" s="1915">
        <v>117</v>
      </c>
      <c r="G14" s="1255">
        <v>2.4533445166701615E-2</v>
      </c>
      <c r="H14" s="1147"/>
      <c r="I14" s="1147"/>
      <c r="J14" s="1147"/>
      <c r="K14" s="1147"/>
    </row>
    <row r="15" spans="1:11" s="449" customFormat="1" ht="20.100000000000001" customHeight="1">
      <c r="A15" s="631">
        <v>2013</v>
      </c>
      <c r="B15" s="1913">
        <v>27</v>
      </c>
      <c r="C15" s="1914">
        <v>34</v>
      </c>
      <c r="D15" s="1914">
        <v>28</v>
      </c>
      <c r="E15" s="1914">
        <v>3</v>
      </c>
      <c r="F15" s="1915">
        <v>92</v>
      </c>
      <c r="G15" s="1255">
        <v>1.9291256028517507E-2</v>
      </c>
      <c r="H15" s="1147"/>
      <c r="I15" s="1147"/>
      <c r="J15" s="1147"/>
      <c r="K15" s="1147"/>
    </row>
    <row r="16" spans="1:11" s="449" customFormat="1" ht="20.100000000000001" customHeight="1">
      <c r="A16" s="631">
        <v>2014</v>
      </c>
      <c r="B16" s="1913">
        <v>12</v>
      </c>
      <c r="C16" s="1914">
        <v>19</v>
      </c>
      <c r="D16" s="1914">
        <v>26</v>
      </c>
      <c r="E16" s="1914">
        <v>4</v>
      </c>
      <c r="F16" s="1915">
        <v>61</v>
      </c>
      <c r="G16" s="1255">
        <v>1.2790941497169217E-2</v>
      </c>
      <c r="H16" s="1147"/>
      <c r="I16" s="1147"/>
      <c r="J16" s="1147"/>
      <c r="K16" s="1147"/>
    </row>
    <row r="17" spans="1:11" s="449" customFormat="1" ht="20.100000000000001" customHeight="1">
      <c r="A17" s="631">
        <v>2015</v>
      </c>
      <c r="B17" s="1913">
        <v>9</v>
      </c>
      <c r="C17" s="1914">
        <v>17</v>
      </c>
      <c r="D17" s="1914">
        <v>15</v>
      </c>
      <c r="E17" s="1914" t="s">
        <v>164</v>
      </c>
      <c r="F17" s="1915">
        <v>41</v>
      </c>
      <c r="G17" s="1255">
        <v>8.5971901866219325E-3</v>
      </c>
      <c r="H17" s="1147"/>
      <c r="I17" s="1147"/>
      <c r="J17" s="1147"/>
      <c r="K17" s="1147"/>
    </row>
    <row r="18" spans="1:11" s="449" customFormat="1" ht="20.100000000000001" customHeight="1">
      <c r="A18" s="631">
        <v>2016</v>
      </c>
      <c r="B18" s="1913">
        <v>11</v>
      </c>
      <c r="C18" s="1914">
        <v>12</v>
      </c>
      <c r="D18" s="1914">
        <v>12</v>
      </c>
      <c r="E18" s="1914">
        <v>1</v>
      </c>
      <c r="F18" s="1915">
        <v>36</v>
      </c>
      <c r="G18" s="1255">
        <v>7.5487523589851122E-3</v>
      </c>
    </row>
    <row r="19" spans="1:11" s="449" customFormat="1" ht="20.100000000000001" customHeight="1">
      <c r="A19" s="631"/>
      <c r="B19" s="1913"/>
      <c r="C19" s="1914"/>
      <c r="D19" s="1914"/>
      <c r="E19" s="1914"/>
      <c r="F19" s="1915"/>
      <c r="G19" s="1255"/>
    </row>
    <row r="20" spans="1:11" s="449" customFormat="1" ht="20.100000000000001" customHeight="1">
      <c r="A20" s="137" t="s">
        <v>165</v>
      </c>
      <c r="B20" s="1913">
        <v>1227</v>
      </c>
      <c r="C20" s="1914">
        <v>1227</v>
      </c>
      <c r="D20" s="1914">
        <v>1407</v>
      </c>
      <c r="E20" s="1914">
        <v>908</v>
      </c>
      <c r="F20" s="1915">
        <v>4769</v>
      </c>
      <c r="G20" s="1255"/>
    </row>
    <row r="21" spans="1:11" s="449" customFormat="1" ht="20.100000000000001" customHeight="1">
      <c r="A21" s="137" t="s">
        <v>746</v>
      </c>
      <c r="B21" s="1263">
        <v>0.25728664290207592</v>
      </c>
      <c r="C21" s="1264">
        <v>0.25728664290207592</v>
      </c>
      <c r="D21" s="1264">
        <v>0.29503040469700148</v>
      </c>
      <c r="E21" s="1264">
        <v>0.19039630949884673</v>
      </c>
      <c r="F21" s="1265"/>
      <c r="G21" s="1255">
        <v>1</v>
      </c>
    </row>
    <row r="22" spans="1:11" s="670" customFormat="1" ht="9.9499999999999993" customHeight="1" thickBot="1">
      <c r="A22" s="1114"/>
      <c r="B22" s="1137"/>
      <c r="C22" s="1138"/>
      <c r="D22" s="1138"/>
      <c r="E22" s="1138"/>
      <c r="F22" s="1139"/>
      <c r="G22" s="1140"/>
    </row>
    <row r="24" spans="1:11">
      <c r="A24" s="8" t="s">
        <v>157</v>
      </c>
    </row>
    <row r="25" spans="1:11">
      <c r="A25" s="8" t="s">
        <v>196</v>
      </c>
    </row>
  </sheetData>
  <mergeCells count="4">
    <mergeCell ref="F2:G2"/>
    <mergeCell ref="B2:E2"/>
    <mergeCell ref="A2:A3"/>
    <mergeCell ref="A1:G1"/>
  </mergeCells>
  <printOptions horizontalCentered="1"/>
  <pageMargins left="0.7" right="0.7" top="0.75" bottom="0.5" header="0.3" footer="0.3"/>
  <pageSetup scale="95" orientation="landscape" r:id="rId1"/>
  <headerFooter scaleWithDoc="0">
    <oddFooter>&amp;R2016 Data Tables</oddFooter>
  </headerFooter>
  <rowBreaks count="1" manualBreakCount="1">
    <brk id="51"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8FB57-49AB-4699-AFFA-756CFEB24837}">
  <sheetPr>
    <pageSetUpPr fitToPage="1"/>
  </sheetPr>
  <dimension ref="A1:G31"/>
  <sheetViews>
    <sheetView zoomScaleNormal="100" workbookViewId="0">
      <selection sqref="A1:G1"/>
    </sheetView>
  </sheetViews>
  <sheetFormatPr defaultRowHeight="12.75"/>
  <cols>
    <col min="1" max="1" width="20.7109375" style="17" customWidth="1"/>
    <col min="2" max="5" width="18.7109375" style="17" customWidth="1"/>
    <col min="6" max="6" width="18.7109375" customWidth="1"/>
    <col min="7" max="7" width="14.7109375" customWidth="1"/>
  </cols>
  <sheetData>
    <row r="1" spans="1:7" ht="99.95" customHeight="1" thickBot="1">
      <c r="A1" s="1958" t="s">
        <v>409</v>
      </c>
      <c r="B1" s="1969"/>
      <c r="C1" s="1969"/>
      <c r="D1" s="1969"/>
      <c r="E1" s="1969"/>
      <c r="F1" s="1969"/>
      <c r="G1" s="1966"/>
    </row>
    <row r="2" spans="1:7" ht="30" customHeight="1">
      <c r="A2" s="1982" t="s">
        <v>452</v>
      </c>
      <c r="B2" s="1976" t="s">
        <v>462</v>
      </c>
      <c r="C2" s="1973"/>
      <c r="D2" s="1973"/>
      <c r="E2" s="1973"/>
      <c r="F2" s="1979"/>
      <c r="G2" s="1977"/>
    </row>
    <row r="3" spans="1:7" ht="30" customHeight="1" thickBot="1">
      <c r="A3" s="1983"/>
      <c r="B3" s="446" t="s">
        <v>454</v>
      </c>
      <c r="C3" s="139" t="s">
        <v>458</v>
      </c>
      <c r="D3" s="139" t="s">
        <v>459</v>
      </c>
      <c r="E3" s="139" t="s">
        <v>461</v>
      </c>
      <c r="F3" s="510" t="s">
        <v>451</v>
      </c>
      <c r="G3" s="499" t="s">
        <v>757</v>
      </c>
    </row>
    <row r="4" spans="1:7" s="670" customFormat="1" ht="9.9499999999999993" customHeight="1">
      <c r="A4" s="440"/>
      <c r="B4" s="515"/>
      <c r="C4" s="516"/>
      <c r="D4" s="516"/>
      <c r="E4" s="516"/>
      <c r="F4" s="517"/>
      <c r="G4" s="518"/>
    </row>
    <row r="5" spans="1:7" s="449" customFormat="1" ht="20.100000000000001" customHeight="1">
      <c r="A5" s="137" t="s">
        <v>725</v>
      </c>
      <c r="B5" s="1270">
        <v>170657342.31999999</v>
      </c>
      <c r="C5" s="1271">
        <v>54478604.229999997</v>
      </c>
      <c r="D5" s="1271">
        <v>21092604.899999999</v>
      </c>
      <c r="E5" s="1271">
        <v>5977592.1200000001</v>
      </c>
      <c r="F5" s="1267">
        <v>252206143.56999999</v>
      </c>
      <c r="G5" s="1266">
        <v>5.1467753083560015E-3</v>
      </c>
    </row>
    <row r="6" spans="1:7" s="449" customFormat="1" ht="20.100000000000001" customHeight="1">
      <c r="A6" s="137" t="s">
        <v>726</v>
      </c>
      <c r="B6" s="1272">
        <v>303021991.43000001</v>
      </c>
      <c r="C6" s="1273">
        <v>308873597.75999999</v>
      </c>
      <c r="D6" s="1273">
        <v>119950576.15000001</v>
      </c>
      <c r="E6" s="1273">
        <v>10862310.380000001</v>
      </c>
      <c r="F6" s="1268">
        <v>742708475.72000003</v>
      </c>
      <c r="G6" s="1266">
        <v>1.5156465223383691E-2</v>
      </c>
    </row>
    <row r="7" spans="1:7" s="449" customFormat="1" ht="20.100000000000001" customHeight="1">
      <c r="A7" s="137" t="s">
        <v>727</v>
      </c>
      <c r="B7" s="1272">
        <v>877097797.75999999</v>
      </c>
      <c r="C7" s="1273">
        <v>676465404.53999996</v>
      </c>
      <c r="D7" s="1273">
        <v>141070798.96000001</v>
      </c>
      <c r="E7" s="1273">
        <v>7084990.0700000003</v>
      </c>
      <c r="F7" s="1268">
        <v>1701718991.3299999</v>
      </c>
      <c r="G7" s="1266">
        <v>3.4727010065505541E-2</v>
      </c>
    </row>
    <row r="8" spans="1:7" s="449" customFormat="1" ht="20.100000000000001" customHeight="1">
      <c r="A8" s="137" t="s">
        <v>728</v>
      </c>
      <c r="B8" s="1272">
        <v>1664086089.0999999</v>
      </c>
      <c r="C8" s="1273">
        <v>326486170.66000003</v>
      </c>
      <c r="D8" s="1273">
        <v>771796164.76999998</v>
      </c>
      <c r="E8" s="1273">
        <v>80227149.879999995</v>
      </c>
      <c r="F8" s="1268">
        <v>2842595574.4099998</v>
      </c>
      <c r="G8" s="1266">
        <v>5.800889901777833E-2</v>
      </c>
    </row>
    <row r="9" spans="1:7" s="449" customFormat="1" ht="20.100000000000001" customHeight="1">
      <c r="A9" s="137" t="s">
        <v>729</v>
      </c>
      <c r="B9" s="1274">
        <v>103144595.95999999</v>
      </c>
      <c r="C9" s="1275">
        <v>184382061.21000001</v>
      </c>
      <c r="D9" s="1275">
        <v>339689572.26999998</v>
      </c>
      <c r="E9" s="1275">
        <v>155598305.71000001</v>
      </c>
      <c r="F9" s="1268">
        <v>782814535.1500001</v>
      </c>
      <c r="G9" s="1266">
        <v>1.5974910299573881E-2</v>
      </c>
    </row>
    <row r="10" spans="1:7" s="449" customFormat="1" ht="20.100000000000001" customHeight="1">
      <c r="A10" s="137" t="s">
        <v>747</v>
      </c>
      <c r="B10" s="1274">
        <v>714372251.53999996</v>
      </c>
      <c r="C10" s="1275">
        <v>7985578276.6999998</v>
      </c>
      <c r="D10" s="1275">
        <v>5917690485.1000004</v>
      </c>
      <c r="E10" s="1275">
        <v>183121372.33000001</v>
      </c>
      <c r="F10" s="1268">
        <v>14800762385.67</v>
      </c>
      <c r="G10" s="1266">
        <v>0.30203942423102736</v>
      </c>
    </row>
    <row r="11" spans="1:7" s="449" customFormat="1" ht="20.100000000000001" customHeight="1">
      <c r="A11" s="137" t="s">
        <v>748</v>
      </c>
      <c r="B11" s="1274">
        <v>232888496.88999999</v>
      </c>
      <c r="C11" s="1275">
        <v>9440914359.2999992</v>
      </c>
      <c r="D11" s="1275">
        <v>11526787967</v>
      </c>
      <c r="E11" s="1275">
        <v>167728003.31</v>
      </c>
      <c r="F11" s="1268">
        <v>21368318826.5</v>
      </c>
      <c r="G11" s="1266">
        <v>0.43606366665205537</v>
      </c>
    </row>
    <row r="12" spans="1:7" s="449" customFormat="1" ht="20.100000000000001" customHeight="1">
      <c r="A12" s="631">
        <v>2010</v>
      </c>
      <c r="B12" s="1274">
        <v>56597936.25</v>
      </c>
      <c r="C12" s="1275">
        <v>289033185.44999999</v>
      </c>
      <c r="D12" s="1275">
        <v>826285483.88</v>
      </c>
      <c r="E12" s="1275">
        <v>1248796.26</v>
      </c>
      <c r="F12" s="1268">
        <v>1173165401.8399999</v>
      </c>
      <c r="G12" s="1266">
        <v>2.3940807457498759E-2</v>
      </c>
    </row>
    <row r="13" spans="1:7" s="449" customFormat="1" ht="20.100000000000001" customHeight="1">
      <c r="A13" s="631">
        <v>2011</v>
      </c>
      <c r="B13" s="1274">
        <v>108539070.73</v>
      </c>
      <c r="C13" s="1275">
        <v>162728659.06</v>
      </c>
      <c r="D13" s="1275">
        <v>400058413.72000003</v>
      </c>
      <c r="E13" s="1275">
        <v>11004504.439999999</v>
      </c>
      <c r="F13" s="1268">
        <v>682330647.95000005</v>
      </c>
      <c r="G13" s="1266">
        <v>1.3924333806043502E-2</v>
      </c>
    </row>
    <row r="14" spans="1:7" s="449" customFormat="1" ht="20.100000000000001" customHeight="1">
      <c r="A14" s="631">
        <v>2012</v>
      </c>
      <c r="B14" s="1274">
        <v>45208212.170000002</v>
      </c>
      <c r="C14" s="1275">
        <v>650157626.88</v>
      </c>
      <c r="D14" s="1275">
        <v>219689035.44</v>
      </c>
      <c r="E14" s="1275">
        <v>15913821.59</v>
      </c>
      <c r="F14" s="1268">
        <v>930968696.08000004</v>
      </c>
      <c r="G14" s="1266">
        <v>1.8998294926574802E-2</v>
      </c>
    </row>
    <row r="15" spans="1:7" s="449" customFormat="1" ht="20.100000000000001" customHeight="1">
      <c r="A15" s="631">
        <v>2013</v>
      </c>
      <c r="B15" s="1274">
        <v>149761849.58000001</v>
      </c>
      <c r="C15" s="1275">
        <v>504277168.27999997</v>
      </c>
      <c r="D15" s="1275">
        <v>791154117.78999996</v>
      </c>
      <c r="E15" s="1275">
        <v>198246</v>
      </c>
      <c r="F15" s="1268">
        <v>1445391381.6500001</v>
      </c>
      <c r="G15" s="1266">
        <v>2.9496127924108471E-2</v>
      </c>
    </row>
    <row r="16" spans="1:7" s="449" customFormat="1" ht="20.100000000000001" customHeight="1">
      <c r="A16" s="631">
        <v>2014</v>
      </c>
      <c r="B16" s="1274">
        <v>28103665.239999998</v>
      </c>
      <c r="C16" s="1275">
        <v>137316810</v>
      </c>
      <c r="D16" s="1275">
        <v>582693127.42999995</v>
      </c>
      <c r="E16" s="1275">
        <v>32663801.120000001</v>
      </c>
      <c r="F16" s="1268">
        <v>780777403.78999996</v>
      </c>
      <c r="G16" s="1266">
        <v>1.593333852326774E-2</v>
      </c>
    </row>
    <row r="17" spans="1:7" s="449" customFormat="1" ht="20.100000000000001" customHeight="1">
      <c r="A17" s="631">
        <v>2015</v>
      </c>
      <c r="B17" s="1274">
        <v>19525402.989999998</v>
      </c>
      <c r="C17" s="1275">
        <v>422856406.94999999</v>
      </c>
      <c r="D17" s="1275">
        <v>212004864.80000001</v>
      </c>
      <c r="E17" s="1276" t="s">
        <v>270</v>
      </c>
      <c r="F17" s="1268">
        <v>654386674.74000001</v>
      </c>
      <c r="G17" s="1266">
        <v>1.335408064210869E-2</v>
      </c>
    </row>
    <row r="18" spans="1:7" s="449" customFormat="1" ht="20.100000000000001" customHeight="1">
      <c r="A18" s="631">
        <v>2016</v>
      </c>
      <c r="B18" s="1274">
        <v>13578370.43</v>
      </c>
      <c r="C18" s="1275">
        <v>58128005.759999998</v>
      </c>
      <c r="D18" s="1275">
        <v>767072911.60000002</v>
      </c>
      <c r="E18" s="1275">
        <v>5825540.4800000004</v>
      </c>
      <c r="F18" s="1268">
        <v>844604828.26999998</v>
      </c>
      <c r="G18" s="1266">
        <v>1.7235865922718044E-2</v>
      </c>
    </row>
    <row r="19" spans="1:7" s="449" customFormat="1" ht="20.100000000000001" customHeight="1">
      <c r="A19" s="631"/>
      <c r="B19" s="1274"/>
      <c r="C19" s="1275"/>
      <c r="D19" s="1275"/>
      <c r="E19" s="1275"/>
      <c r="F19" s="1268"/>
      <c r="G19" s="1266"/>
    </row>
    <row r="20" spans="1:7" s="449" customFormat="1" ht="20.100000000000001" customHeight="1">
      <c r="A20" s="137" t="s">
        <v>165</v>
      </c>
      <c r="B20" s="1270">
        <v>4486583072.3899994</v>
      </c>
      <c r="C20" s="1271">
        <v>21201676336.780003</v>
      </c>
      <c r="D20" s="1271">
        <v>22637036123.810001</v>
      </c>
      <c r="E20" s="1271">
        <v>677454433.69000006</v>
      </c>
      <c r="F20" s="1267">
        <v>49002749966.669991</v>
      </c>
      <c r="G20" s="481"/>
    </row>
    <row r="21" spans="1:7" s="449" customFormat="1" ht="20.100000000000001" customHeight="1">
      <c r="A21" s="137" t="s">
        <v>746</v>
      </c>
      <c r="B21" s="1277">
        <v>9.1557781460053181E-2</v>
      </c>
      <c r="C21" s="1278">
        <v>0.43266299036688072</v>
      </c>
      <c r="D21" s="1278">
        <v>0.4619544033591369</v>
      </c>
      <c r="E21" s="1278">
        <v>1.3824824813929455E-2</v>
      </c>
      <c r="F21" s="1149"/>
      <c r="G21" s="481">
        <v>1</v>
      </c>
    </row>
    <row r="22" spans="1:7" s="670" customFormat="1" ht="9.9499999999999993" customHeight="1" thickBot="1">
      <c r="A22" s="1114"/>
      <c r="B22" s="1133"/>
      <c r="C22" s="1134"/>
      <c r="D22" s="1134"/>
      <c r="E22" s="1134"/>
      <c r="F22" s="1135"/>
      <c r="G22" s="1136"/>
    </row>
    <row r="24" spans="1:7" ht="12.75" customHeight="1">
      <c r="A24" s="8" t="s">
        <v>157</v>
      </c>
    </row>
    <row r="25" spans="1:7" ht="12.75" customHeight="1">
      <c r="A25" s="3" t="s">
        <v>161</v>
      </c>
      <c r="B25" s="447"/>
      <c r="C25" s="447"/>
      <c r="D25" s="447"/>
      <c r="E25" s="447"/>
      <c r="F25" s="447"/>
      <c r="G25" s="447"/>
    </row>
    <row r="26" spans="1:7" ht="12.75" customHeight="1">
      <c r="A26" s="8" t="s">
        <v>160</v>
      </c>
    </row>
    <row r="27" spans="1:7" ht="12.75" customHeight="1">
      <c r="A27" s="8" t="s">
        <v>166</v>
      </c>
    </row>
    <row r="31" spans="1:7">
      <c r="F31" s="16"/>
    </row>
  </sheetData>
  <mergeCells count="4">
    <mergeCell ref="F2:G2"/>
    <mergeCell ref="A2:A3"/>
    <mergeCell ref="B2:E2"/>
    <mergeCell ref="A1:G1"/>
  </mergeCells>
  <printOptions horizontalCentered="1"/>
  <pageMargins left="0.7" right="0.7" top="0.75" bottom="0.5" header="0.3" footer="0.3"/>
  <pageSetup scale="91" orientation="landscape" r:id="rId1"/>
  <headerFooter scaleWithDoc="0">
    <oddFooter>&amp;R2016 Data Tables</oddFooter>
  </headerFooter>
  <rowBreaks count="1" manualBreakCount="1">
    <brk id="5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5569D-393C-4D89-89CF-67C73771EEA9}">
  <sheetPr>
    <pageSetUpPr fitToPage="1"/>
  </sheetPr>
  <dimension ref="A1:H16"/>
  <sheetViews>
    <sheetView zoomScale="80" zoomScaleNormal="80" workbookViewId="0">
      <selection sqref="A1:H1"/>
    </sheetView>
  </sheetViews>
  <sheetFormatPr defaultRowHeight="12.75"/>
  <cols>
    <col min="1" max="1" width="18.7109375" style="17" customWidth="1"/>
    <col min="2" max="2" width="16.7109375" style="17" customWidth="1"/>
    <col min="3" max="3" width="15.7109375" style="17" customWidth="1"/>
    <col min="4" max="4" width="16.7109375" style="17" customWidth="1"/>
    <col min="5" max="5" width="17.7109375" style="17" customWidth="1"/>
    <col min="6" max="6" width="15.7109375" style="17" customWidth="1"/>
    <col min="7" max="7" width="16.7109375" customWidth="1"/>
    <col min="8" max="8" width="15.140625" customWidth="1"/>
  </cols>
  <sheetData>
    <row r="1" spans="1:8" ht="99.95" customHeight="1" thickBot="1">
      <c r="A1" s="1958" t="s">
        <v>410</v>
      </c>
      <c r="B1" s="1969"/>
      <c r="C1" s="1969"/>
      <c r="D1" s="1969"/>
      <c r="E1" s="1969"/>
      <c r="F1" s="1969"/>
      <c r="G1" s="1969"/>
      <c r="H1" s="1966"/>
    </row>
    <row r="2" spans="1:8" ht="30" customHeight="1">
      <c r="A2" s="1985" t="s">
        <v>191</v>
      </c>
      <c r="B2" s="1984" t="s">
        <v>197</v>
      </c>
      <c r="C2" s="1984"/>
      <c r="D2" s="1984"/>
      <c r="E2" s="1984"/>
      <c r="F2" s="1984"/>
      <c r="G2" s="141"/>
      <c r="H2" s="519"/>
    </row>
    <row r="3" spans="1:8" ht="30" customHeight="1" thickBot="1">
      <c r="A3" s="1986"/>
      <c r="B3" s="12" t="s">
        <v>751</v>
      </c>
      <c r="C3" s="139" t="s">
        <v>831</v>
      </c>
      <c r="D3" s="139" t="s">
        <v>832</v>
      </c>
      <c r="E3" s="139" t="s">
        <v>833</v>
      </c>
      <c r="F3" s="12" t="s">
        <v>786</v>
      </c>
      <c r="G3" s="140" t="s">
        <v>834</v>
      </c>
      <c r="H3" s="499" t="s">
        <v>756</v>
      </c>
    </row>
    <row r="4" spans="1:8" s="449" customFormat="1" ht="12.95" customHeight="1">
      <c r="A4" s="529"/>
      <c r="B4" s="1127"/>
      <c r="C4" s="1127"/>
      <c r="D4" s="1127"/>
      <c r="E4" s="1128"/>
      <c r="F4" s="1128"/>
      <c r="G4" s="1129"/>
      <c r="H4" s="1079"/>
    </row>
    <row r="5" spans="1:8" s="449" customFormat="1" ht="26.1" customHeight="1">
      <c r="A5" s="529" t="s">
        <v>759</v>
      </c>
      <c r="B5" s="1250">
        <v>907</v>
      </c>
      <c r="C5" s="1250">
        <v>267</v>
      </c>
      <c r="D5" s="1250">
        <v>44</v>
      </c>
      <c r="E5" s="1250">
        <v>9</v>
      </c>
      <c r="F5" s="1251" t="s">
        <v>707</v>
      </c>
      <c r="G5" s="1279">
        <v>1227</v>
      </c>
      <c r="H5" s="1280">
        <v>0.25728664290207592</v>
      </c>
    </row>
    <row r="6" spans="1:8" s="449" customFormat="1" ht="26.1" customHeight="1">
      <c r="A6" s="529" t="s">
        <v>829</v>
      </c>
      <c r="B6" s="1250">
        <v>679</v>
      </c>
      <c r="C6" s="1250">
        <v>404</v>
      </c>
      <c r="D6" s="1250">
        <v>120</v>
      </c>
      <c r="E6" s="1250">
        <v>20</v>
      </c>
      <c r="F6" s="1250">
        <v>4</v>
      </c>
      <c r="G6" s="1279">
        <v>1227</v>
      </c>
      <c r="H6" s="1280">
        <v>0.25728664290207592</v>
      </c>
    </row>
    <row r="7" spans="1:8" s="449" customFormat="1" ht="26.1" customHeight="1">
      <c r="A7" s="529" t="s">
        <v>830</v>
      </c>
      <c r="B7" s="1250">
        <v>774</v>
      </c>
      <c r="C7" s="1250">
        <v>455</v>
      </c>
      <c r="D7" s="1250">
        <v>144</v>
      </c>
      <c r="E7" s="1250">
        <v>29</v>
      </c>
      <c r="F7" s="1250">
        <v>5</v>
      </c>
      <c r="G7" s="1279">
        <v>1407</v>
      </c>
      <c r="H7" s="1280">
        <v>0.29503040469700148</v>
      </c>
    </row>
    <row r="8" spans="1:8" s="449" customFormat="1" ht="26.1" customHeight="1">
      <c r="A8" s="529" t="s">
        <v>762</v>
      </c>
      <c r="B8" s="1250">
        <v>814</v>
      </c>
      <c r="C8" s="1250">
        <v>80</v>
      </c>
      <c r="D8" s="1250">
        <v>14</v>
      </c>
      <c r="E8" s="1251" t="s">
        <v>707</v>
      </c>
      <c r="F8" s="1251" t="s">
        <v>707</v>
      </c>
      <c r="G8" s="1279">
        <v>908</v>
      </c>
      <c r="H8" s="1280">
        <v>0.19039630949884673</v>
      </c>
    </row>
    <row r="9" spans="1:8" s="449" customFormat="1" ht="26.1" customHeight="1">
      <c r="A9" s="529"/>
      <c r="B9" s="1250"/>
      <c r="C9" s="1250"/>
      <c r="D9" s="1250"/>
      <c r="E9" s="1251"/>
      <c r="F9" s="1251"/>
      <c r="G9" s="1279"/>
      <c r="H9" s="1280"/>
    </row>
    <row r="10" spans="1:8" s="449" customFormat="1" ht="26.1" customHeight="1">
      <c r="A10" s="529" t="s">
        <v>165</v>
      </c>
      <c r="B10" s="1250">
        <v>3174</v>
      </c>
      <c r="C10" s="1250">
        <v>1206</v>
      </c>
      <c r="D10" s="1250">
        <v>322</v>
      </c>
      <c r="E10" s="1250">
        <v>58</v>
      </c>
      <c r="F10" s="1250">
        <v>9</v>
      </c>
      <c r="G10" s="1279">
        <v>4769</v>
      </c>
      <c r="H10" s="1281"/>
    </row>
    <row r="11" spans="1:8" s="449" customFormat="1" ht="26.1" customHeight="1">
      <c r="A11" s="529" t="s">
        <v>746</v>
      </c>
      <c r="B11" s="1282">
        <v>0.66554833298385407</v>
      </c>
      <c r="C11" s="1282">
        <v>0.25288320402600128</v>
      </c>
      <c r="D11" s="1282">
        <v>6.751939609981128E-2</v>
      </c>
      <c r="E11" s="1282">
        <v>1.2161878800587125E-2</v>
      </c>
      <c r="F11" s="1282">
        <v>1.887188089746278E-3</v>
      </c>
      <c r="G11" s="1283"/>
      <c r="H11" s="1284">
        <v>1</v>
      </c>
    </row>
    <row r="12" spans="1:8" s="449" customFormat="1" ht="12.95" customHeight="1" thickBot="1">
      <c r="A12" s="520"/>
      <c r="B12" s="1130"/>
      <c r="C12" s="1130"/>
      <c r="D12" s="1130"/>
      <c r="E12" s="1131"/>
      <c r="F12" s="1131"/>
      <c r="G12" s="1132"/>
      <c r="H12" s="605"/>
    </row>
    <row r="14" spans="1:8">
      <c r="A14" s="9" t="s">
        <v>157</v>
      </c>
      <c r="B14" s="9"/>
      <c r="C14" s="9"/>
      <c r="D14" s="9"/>
      <c r="E14" s="9"/>
      <c r="F14" s="9"/>
      <c r="G14" s="9"/>
    </row>
    <row r="15" spans="1:8">
      <c r="A15" s="447" t="s">
        <v>161</v>
      </c>
      <c r="B15" s="447"/>
      <c r="C15" s="447"/>
      <c r="D15" s="447"/>
      <c r="E15" s="447"/>
      <c r="F15" s="447"/>
      <c r="G15" s="447"/>
      <c r="H15" s="447"/>
    </row>
    <row r="16" spans="1:8">
      <c r="A16" s="9" t="s">
        <v>198</v>
      </c>
      <c r="B16" s="9"/>
      <c r="C16" s="9"/>
      <c r="D16" s="9"/>
      <c r="E16" s="9"/>
      <c r="F16" s="9"/>
      <c r="G16" s="9"/>
    </row>
  </sheetData>
  <mergeCells count="3">
    <mergeCell ref="B2:F2"/>
    <mergeCell ref="A2:A3"/>
    <mergeCell ref="A1:H1"/>
  </mergeCells>
  <printOptions horizontalCentered="1"/>
  <pageMargins left="0.7" right="0.7" top="0.75" bottom="0.5" header="0.3" footer="0.3"/>
  <pageSetup scale="93" orientation="landscape" r:id="rId1"/>
  <headerFooter scaleWithDoc="0">
    <oddFooter>&amp;R2016 Data Tables</oddFooter>
  </headerFooter>
  <rowBreaks count="1" manualBreakCount="1">
    <brk id="5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4A7BD-4E6F-40C8-95D8-608E07F9A5EA}">
  <sheetPr>
    <pageSetUpPr fitToPage="1"/>
  </sheetPr>
  <dimension ref="A1:K17"/>
  <sheetViews>
    <sheetView showWhiteSpace="0" zoomScaleNormal="100" zoomScaleSheetLayoutView="100" workbookViewId="0">
      <selection sqref="A1:H1"/>
    </sheetView>
  </sheetViews>
  <sheetFormatPr defaultRowHeight="12.75"/>
  <cols>
    <col min="1" max="1" width="18.7109375" style="17" customWidth="1"/>
    <col min="2" max="6" width="17.7109375" style="17" customWidth="1"/>
    <col min="7" max="8" width="17.7109375" customWidth="1"/>
  </cols>
  <sheetData>
    <row r="1" spans="1:11" ht="99.95" customHeight="1" thickBot="1">
      <c r="A1" s="1958" t="s">
        <v>411</v>
      </c>
      <c r="B1" s="1969"/>
      <c r="C1" s="1969"/>
      <c r="D1" s="1969"/>
      <c r="E1" s="1969"/>
      <c r="F1" s="1969"/>
      <c r="G1" s="1969"/>
      <c r="H1" s="1966"/>
    </row>
    <row r="2" spans="1:11" ht="30" customHeight="1">
      <c r="A2" s="1985" t="s">
        <v>191</v>
      </c>
      <c r="B2" s="1984" t="s">
        <v>197</v>
      </c>
      <c r="C2" s="1973"/>
      <c r="D2" s="1973"/>
      <c r="E2" s="1973"/>
      <c r="F2" s="1973"/>
      <c r="G2" s="522"/>
      <c r="H2" s="521"/>
    </row>
    <row r="3" spans="1:11" ht="30" customHeight="1" thickBot="1">
      <c r="A3" s="1975"/>
      <c r="B3" s="12" t="s">
        <v>463</v>
      </c>
      <c r="C3" s="12" t="s">
        <v>546</v>
      </c>
      <c r="D3" s="12" t="s">
        <v>547</v>
      </c>
      <c r="E3" s="12" t="s">
        <v>548</v>
      </c>
      <c r="F3" s="12" t="s">
        <v>549</v>
      </c>
      <c r="G3" s="523" t="s">
        <v>190</v>
      </c>
      <c r="H3" s="524" t="s">
        <v>758</v>
      </c>
    </row>
    <row r="4" spans="1:11" s="670" customFormat="1" ht="12.95" customHeight="1">
      <c r="A4" s="502"/>
      <c r="B4" s="504"/>
      <c r="C4" s="525"/>
      <c r="D4" s="525"/>
      <c r="E4" s="525"/>
      <c r="F4" s="526"/>
      <c r="G4" s="527"/>
      <c r="H4" s="509"/>
    </row>
    <row r="5" spans="1:11" s="449" customFormat="1" ht="26.1" customHeight="1">
      <c r="A5" s="529" t="s">
        <v>759</v>
      </c>
      <c r="B5" s="1286">
        <v>251505063.16</v>
      </c>
      <c r="C5" s="1286">
        <v>713289705.28999996</v>
      </c>
      <c r="D5" s="1286">
        <v>1224410106.5</v>
      </c>
      <c r="E5" s="1286">
        <v>2297378197.5</v>
      </c>
      <c r="F5" s="1287" t="s">
        <v>707</v>
      </c>
      <c r="G5" s="1288">
        <v>4486583072.4499998</v>
      </c>
      <c r="H5" s="1255">
        <v>9.1557781460548882E-2</v>
      </c>
    </row>
    <row r="6" spans="1:11" s="449" customFormat="1" ht="26.1" customHeight="1">
      <c r="A6" s="529" t="s">
        <v>760</v>
      </c>
      <c r="B6" s="1289">
        <v>199091967.40000001</v>
      </c>
      <c r="C6" s="1289">
        <v>1357217198.0999999</v>
      </c>
      <c r="D6" s="1289">
        <v>4011923515.4000001</v>
      </c>
      <c r="E6" s="1289">
        <v>6163208811.8000002</v>
      </c>
      <c r="F6" s="1290">
        <v>9470234844.1000004</v>
      </c>
      <c r="G6" s="1291">
        <v>21201676336.800003</v>
      </c>
      <c r="H6" s="1255">
        <v>0.4326629903638452</v>
      </c>
    </row>
    <row r="7" spans="1:11" s="449" customFormat="1" ht="26.1" customHeight="1">
      <c r="A7" s="529" t="s">
        <v>761</v>
      </c>
      <c r="B7" s="1289">
        <v>213744575.12</v>
      </c>
      <c r="C7" s="1289">
        <v>1485315582.3</v>
      </c>
      <c r="D7" s="1289">
        <v>4031604195.5</v>
      </c>
      <c r="E7" s="1289">
        <v>7186524996.6000004</v>
      </c>
      <c r="F7" s="1289">
        <v>9719846774.6000004</v>
      </c>
      <c r="G7" s="1291">
        <v>22637036124.120003</v>
      </c>
      <c r="H7" s="1255">
        <v>0.46195440336178634</v>
      </c>
    </row>
    <row r="8" spans="1:11" s="449" customFormat="1" ht="26.1" customHeight="1">
      <c r="A8" s="529" t="s">
        <v>762</v>
      </c>
      <c r="B8" s="1289">
        <v>78029910.450000003</v>
      </c>
      <c r="C8" s="1289">
        <v>232235193.59</v>
      </c>
      <c r="D8" s="1289">
        <v>367189329.64999998</v>
      </c>
      <c r="E8" s="1269" t="s">
        <v>707</v>
      </c>
      <c r="F8" s="1269" t="s">
        <v>707</v>
      </c>
      <c r="G8" s="1291">
        <v>677454433.69000006</v>
      </c>
      <c r="H8" s="1255">
        <v>1.3824824813819421E-2</v>
      </c>
    </row>
    <row r="9" spans="1:11" s="449" customFormat="1" ht="26.1" customHeight="1">
      <c r="A9" s="529"/>
      <c r="B9" s="1289"/>
      <c r="C9" s="1289"/>
      <c r="D9" s="1289"/>
      <c r="E9" s="1269"/>
      <c r="F9" s="1269"/>
      <c r="G9" s="1291"/>
      <c r="H9" s="1255"/>
    </row>
    <row r="10" spans="1:11" s="449" customFormat="1" ht="26.1" customHeight="1">
      <c r="A10" s="529" t="s">
        <v>165</v>
      </c>
      <c r="B10" s="1286">
        <v>742371516.13000011</v>
      </c>
      <c r="C10" s="1286">
        <v>3788057679.2799997</v>
      </c>
      <c r="D10" s="1286">
        <v>9635127147.0499992</v>
      </c>
      <c r="E10" s="1286">
        <v>15647112005.900002</v>
      </c>
      <c r="F10" s="1286">
        <v>19190081618.700001</v>
      </c>
      <c r="G10" s="1288">
        <v>49002749967.060013</v>
      </c>
      <c r="H10" s="1255"/>
    </row>
    <row r="11" spans="1:11" s="449" customFormat="1" ht="26.1" customHeight="1">
      <c r="A11" s="529" t="s">
        <v>746</v>
      </c>
      <c r="B11" s="1292">
        <v>1.514958888284897E-2</v>
      </c>
      <c r="C11" s="1292">
        <v>7.7302961197613568E-2</v>
      </c>
      <c r="D11" s="1292">
        <v>0.19662421299879698</v>
      </c>
      <c r="E11" s="1292">
        <v>0.31931089615211594</v>
      </c>
      <c r="F11" s="1292">
        <v>0.39161234076862433</v>
      </c>
      <c r="G11" s="1293"/>
      <c r="H11" s="1255">
        <v>0.99999999997959343</v>
      </c>
    </row>
    <row r="12" spans="1:11" s="670" customFormat="1" ht="12.95" customHeight="1" thickBot="1">
      <c r="A12" s="1045"/>
      <c r="B12" s="1122"/>
      <c r="C12" s="1123"/>
      <c r="D12" s="1123"/>
      <c r="E12" s="1123"/>
      <c r="F12" s="1124"/>
      <c r="G12" s="1125"/>
      <c r="H12" s="1126"/>
    </row>
    <row r="14" spans="1:11" ht="12.75" customHeight="1">
      <c r="A14" s="8" t="s">
        <v>157</v>
      </c>
      <c r="I14" s="10"/>
      <c r="J14" s="10"/>
      <c r="K14" s="10"/>
    </row>
    <row r="15" spans="1:11" ht="12.75" customHeight="1">
      <c r="A15" s="3" t="s">
        <v>161</v>
      </c>
      <c r="B15" s="3"/>
      <c r="C15" s="3"/>
      <c r="D15" s="3"/>
      <c r="E15" s="3"/>
      <c r="F15" s="3"/>
      <c r="G15" s="3"/>
      <c r="H15" s="3"/>
    </row>
    <row r="16" spans="1:11" ht="12.75" customHeight="1">
      <c r="A16" s="8" t="s">
        <v>160</v>
      </c>
    </row>
    <row r="17" spans="1:1" ht="12.75" customHeight="1">
      <c r="A17" s="8" t="s">
        <v>166</v>
      </c>
    </row>
  </sheetData>
  <mergeCells count="3">
    <mergeCell ref="A2:A3"/>
    <mergeCell ref="B2:F2"/>
    <mergeCell ref="A1:H1"/>
  </mergeCells>
  <printOptions horizontalCentered="1"/>
  <pageMargins left="0.7" right="0.7" top="0.75" bottom="0.5" header="0.3" footer="0.3"/>
  <pageSetup scale="87" orientation="landscape" r:id="rId1"/>
  <headerFooter scaleWithDoc="0">
    <oddFooter>&amp;R2016 Data Tables</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972C1-EA71-4FC3-8E69-CFD5254BF183}">
  <sheetPr>
    <pageSetUpPr fitToPage="1"/>
  </sheetPr>
  <dimension ref="A1:J18"/>
  <sheetViews>
    <sheetView zoomScale="80" zoomScaleNormal="80" workbookViewId="0">
      <selection sqref="A1:I1"/>
    </sheetView>
  </sheetViews>
  <sheetFormatPr defaultRowHeight="12.75"/>
  <cols>
    <col min="1" max="1" width="19.7109375" style="17" customWidth="1"/>
    <col min="2" max="2" width="16.7109375" style="17" customWidth="1"/>
    <col min="3" max="3" width="11.7109375" style="17" customWidth="1"/>
    <col min="4" max="4" width="18.7109375" style="17" customWidth="1"/>
    <col min="5" max="5" width="12.7109375" style="17" customWidth="1"/>
    <col min="6" max="6" width="13.7109375" style="17" customWidth="1"/>
    <col min="7" max="7" width="19.7109375" style="17" customWidth="1"/>
    <col min="8" max="8" width="12.7109375" style="17" customWidth="1"/>
    <col min="9" max="9" width="16.7109375" style="17" customWidth="1"/>
  </cols>
  <sheetData>
    <row r="1" spans="1:10" ht="99.95" customHeight="1" thickBot="1">
      <c r="A1" s="1958" t="s">
        <v>412</v>
      </c>
      <c r="B1" s="1969"/>
      <c r="C1" s="1969"/>
      <c r="D1" s="1969"/>
      <c r="E1" s="1969"/>
      <c r="F1" s="1969"/>
      <c r="G1" s="1969"/>
      <c r="H1" s="1969"/>
      <c r="I1" s="1966"/>
    </row>
    <row r="2" spans="1:10" ht="60" customHeight="1" thickBot="1">
      <c r="A2" s="528" t="s">
        <v>768</v>
      </c>
      <c r="B2" s="130" t="s">
        <v>769</v>
      </c>
      <c r="C2" s="530" t="s">
        <v>277</v>
      </c>
      <c r="D2" s="1987" t="s">
        <v>770</v>
      </c>
      <c r="E2" s="1969"/>
      <c r="F2" s="543" t="s">
        <v>771</v>
      </c>
      <c r="G2" s="1988" t="s">
        <v>772</v>
      </c>
      <c r="H2" s="1969"/>
      <c r="I2" s="131" t="s">
        <v>767</v>
      </c>
    </row>
    <row r="3" spans="1:10" s="670" customFormat="1" ht="12.95" customHeight="1">
      <c r="A3" s="529"/>
      <c r="B3" s="539"/>
      <c r="C3" s="540"/>
      <c r="D3" s="536"/>
      <c r="E3" s="537"/>
      <c r="F3" s="544"/>
      <c r="G3" s="536"/>
      <c r="H3" s="537"/>
      <c r="I3" s="533"/>
    </row>
    <row r="4" spans="1:10" ht="25.5" customHeight="1">
      <c r="A4" s="529" t="s">
        <v>600</v>
      </c>
      <c r="B4" s="539">
        <v>102041</v>
      </c>
      <c r="C4" s="540">
        <v>2815</v>
      </c>
      <c r="D4" s="536">
        <v>1114386100.4000001</v>
      </c>
      <c r="E4" s="537">
        <v>2.2741297195760634E-2</v>
      </c>
      <c r="F4" s="544">
        <v>10920.964126184574</v>
      </c>
      <c r="G4" s="536">
        <v>1544470100</v>
      </c>
      <c r="H4" s="537">
        <v>2.4058246070792603E-2</v>
      </c>
      <c r="I4" s="533">
        <v>15135.779735596476</v>
      </c>
    </row>
    <row r="5" spans="1:10" ht="25.5" customHeight="1">
      <c r="A5" s="529" t="s">
        <v>763</v>
      </c>
      <c r="B5" s="539">
        <v>513283</v>
      </c>
      <c r="C5" s="540">
        <v>1620</v>
      </c>
      <c r="D5" s="531">
        <v>5536022837.8000002</v>
      </c>
      <c r="E5" s="537">
        <v>0.11297371762958859</v>
      </c>
      <c r="F5" s="545">
        <v>10785.517614649229</v>
      </c>
      <c r="G5" s="531">
        <v>7867764135.6000004</v>
      </c>
      <c r="H5" s="537">
        <v>0.122556341881414</v>
      </c>
      <c r="I5" s="532">
        <v>15328.316222434798</v>
      </c>
    </row>
    <row r="6" spans="1:10" ht="25.5" customHeight="1">
      <c r="A6" s="529" t="s">
        <v>764</v>
      </c>
      <c r="B6" s="539">
        <v>526384</v>
      </c>
      <c r="C6" s="540">
        <v>259</v>
      </c>
      <c r="D6" s="531">
        <v>8414481558.3000002</v>
      </c>
      <c r="E6" s="537">
        <v>0.17171447651479282</v>
      </c>
      <c r="F6" s="545">
        <v>15985.443247325147</v>
      </c>
      <c r="G6" s="531">
        <v>11638591232</v>
      </c>
      <c r="H6" s="537">
        <v>0.18129460180344395</v>
      </c>
      <c r="I6" s="532">
        <v>22110.457825465819</v>
      </c>
    </row>
    <row r="7" spans="1:10" ht="25.5" customHeight="1">
      <c r="A7" s="529" t="s">
        <v>765</v>
      </c>
      <c r="B7" s="539">
        <v>274166</v>
      </c>
      <c r="C7" s="540">
        <v>38</v>
      </c>
      <c r="D7" s="531">
        <v>6377660486.1000004</v>
      </c>
      <c r="E7" s="537">
        <v>0.13014903225731164</v>
      </c>
      <c r="F7" s="545">
        <v>23262.040100158301</v>
      </c>
      <c r="G7" s="531">
        <v>8405182738.8999996</v>
      </c>
      <c r="H7" s="537">
        <v>0.13092772375615089</v>
      </c>
      <c r="I7" s="532">
        <v>30657.276025838361</v>
      </c>
    </row>
    <row r="8" spans="1:10" ht="25.5" customHeight="1">
      <c r="A8" s="529" t="s">
        <v>766</v>
      </c>
      <c r="B8" s="539">
        <v>857610</v>
      </c>
      <c r="C8" s="540">
        <v>37</v>
      </c>
      <c r="D8" s="531">
        <v>27560198984</v>
      </c>
      <c r="E8" s="537">
        <v>0.56242147640254636</v>
      </c>
      <c r="F8" s="545">
        <v>32136.051333356652</v>
      </c>
      <c r="G8" s="531">
        <v>34741111378</v>
      </c>
      <c r="H8" s="537">
        <v>0.54116308648819855</v>
      </c>
      <c r="I8" s="532">
        <v>40509.219083266289</v>
      </c>
    </row>
    <row r="9" spans="1:10" ht="25.5" customHeight="1">
      <c r="A9" s="529" t="s">
        <v>165</v>
      </c>
      <c r="B9" s="1119">
        <v>2273484</v>
      </c>
      <c r="C9" s="540">
        <v>4769</v>
      </c>
      <c r="D9" s="1120">
        <v>49002749966.599998</v>
      </c>
      <c r="E9" s="1121">
        <v>1</v>
      </c>
      <c r="F9" s="544">
        <v>21554.033354358333</v>
      </c>
      <c r="G9" s="1120">
        <v>64197119584.5</v>
      </c>
      <c r="H9" s="1121">
        <v>1</v>
      </c>
      <c r="I9" s="533">
        <v>28237.330715544951</v>
      </c>
    </row>
    <row r="10" spans="1:10" s="670" customFormat="1" ht="12.95" customHeight="1" thickBot="1">
      <c r="A10" s="520"/>
      <c r="B10" s="541"/>
      <c r="C10" s="542"/>
      <c r="D10" s="535"/>
      <c r="E10" s="538"/>
      <c r="F10" s="546"/>
      <c r="G10" s="535"/>
      <c r="H10" s="538"/>
      <c r="I10" s="534"/>
    </row>
    <row r="12" spans="1:10" ht="12.75" customHeight="1">
      <c r="A12" s="8" t="s">
        <v>203</v>
      </c>
      <c r="J12" s="10"/>
    </row>
    <row r="13" spans="1:10" ht="12.75" customHeight="1">
      <c r="A13" s="3" t="s">
        <v>161</v>
      </c>
      <c r="B13" s="3"/>
      <c r="C13" s="3"/>
      <c r="D13" s="3"/>
      <c r="E13" s="3"/>
      <c r="F13" s="3"/>
      <c r="G13" s="3"/>
      <c r="H13" s="3"/>
      <c r="I13" s="3"/>
    </row>
    <row r="14" spans="1:10" ht="12.75" customHeight="1">
      <c r="A14" s="8" t="s">
        <v>160</v>
      </c>
    </row>
    <row r="15" spans="1:10" ht="12.75" customHeight="1">
      <c r="A15" s="8" t="s">
        <v>204</v>
      </c>
    </row>
    <row r="16" spans="1:10" ht="12.75" customHeight="1">
      <c r="A16" s="8" t="s">
        <v>205</v>
      </c>
    </row>
    <row r="17" spans="1:1" ht="12.75" customHeight="1">
      <c r="A17" s="8" t="s">
        <v>166</v>
      </c>
    </row>
    <row r="18" spans="1:1" ht="12.75" customHeight="1">
      <c r="A18" s="8" t="s">
        <v>206</v>
      </c>
    </row>
  </sheetData>
  <mergeCells count="3">
    <mergeCell ref="D2:E2"/>
    <mergeCell ref="G2:H2"/>
    <mergeCell ref="A1:I1"/>
  </mergeCells>
  <printOptions horizontalCentered="1"/>
  <pageMargins left="0.7" right="0.7" top="0.75" bottom="0.5" header="0.3" footer="0.3"/>
  <pageSetup scale="87" orientation="landscape" r:id="rId1"/>
  <headerFooter scaleWithDoc="0">
    <oddFooter>&amp;R2016 Data Tables</oddFooter>
  </headerFooter>
  <rowBreaks count="1" manualBreakCount="1">
    <brk id="47"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4833F5-E252-4DFE-9E0A-6BA6F151CA2A}">
  <sheetPr>
    <pageSetUpPr fitToPage="1"/>
  </sheetPr>
  <dimension ref="A1:I173"/>
  <sheetViews>
    <sheetView zoomScale="80" zoomScaleNormal="80" workbookViewId="0">
      <selection sqref="A1:I1"/>
    </sheetView>
  </sheetViews>
  <sheetFormatPr defaultRowHeight="12.75"/>
  <cols>
    <col min="1" max="6" width="18.7109375" style="17" customWidth="1"/>
    <col min="7" max="9" width="18.7109375" customWidth="1"/>
  </cols>
  <sheetData>
    <row r="1" spans="1:9" ht="99.95" customHeight="1" thickBot="1">
      <c r="A1" s="1958" t="s">
        <v>776</v>
      </c>
      <c r="B1" s="1969"/>
      <c r="C1" s="1969"/>
      <c r="D1" s="1969"/>
      <c r="E1" s="1969"/>
      <c r="F1" s="1969"/>
      <c r="G1" s="1969"/>
      <c r="H1" s="1969"/>
      <c r="I1" s="1966"/>
    </row>
    <row r="2" spans="1:9" ht="30" customHeight="1">
      <c r="A2" s="1982" t="s">
        <v>750</v>
      </c>
      <c r="B2" s="1976" t="s">
        <v>773</v>
      </c>
      <c r="C2" s="1973"/>
      <c r="D2" s="1973"/>
      <c r="E2" s="1973"/>
      <c r="F2" s="1973"/>
      <c r="G2" s="1989"/>
      <c r="H2" s="1991"/>
      <c r="I2" s="1992"/>
    </row>
    <row r="3" spans="1:9" ht="30" customHeight="1" thickBot="1">
      <c r="A3" s="1990"/>
      <c r="B3" s="168" t="s">
        <v>774</v>
      </c>
      <c r="C3" s="167" t="s">
        <v>775</v>
      </c>
      <c r="D3" s="167" t="s">
        <v>763</v>
      </c>
      <c r="E3" s="167" t="s">
        <v>764</v>
      </c>
      <c r="F3" s="167" t="s">
        <v>765</v>
      </c>
      <c r="G3" s="547" t="s">
        <v>766</v>
      </c>
      <c r="H3" s="139" t="s">
        <v>745</v>
      </c>
      <c r="I3" s="499" t="s">
        <v>756</v>
      </c>
    </row>
    <row r="4" spans="1:9" s="670" customFormat="1" ht="20.100000000000001" customHeight="1">
      <c r="A4" s="440"/>
      <c r="B4" s="555"/>
      <c r="C4" s="549"/>
      <c r="D4" s="549"/>
      <c r="E4" s="549"/>
      <c r="F4" s="550"/>
      <c r="G4" s="551"/>
      <c r="H4" s="552"/>
      <c r="I4" s="553"/>
    </row>
    <row r="5" spans="1:9" ht="20.100000000000001" customHeight="1">
      <c r="A5" s="138" t="s">
        <v>777</v>
      </c>
      <c r="B5" s="548">
        <v>193</v>
      </c>
      <c r="C5" s="549">
        <v>223</v>
      </c>
      <c r="D5" s="549">
        <v>159</v>
      </c>
      <c r="E5" s="549">
        <v>11</v>
      </c>
      <c r="F5" s="550" t="s">
        <v>707</v>
      </c>
      <c r="G5" s="551" t="s">
        <v>707</v>
      </c>
      <c r="H5" s="552">
        <v>586</v>
      </c>
      <c r="I5" s="553">
        <v>0.12287691339903543</v>
      </c>
    </row>
    <row r="6" spans="1:9" ht="20.100000000000001" customHeight="1">
      <c r="A6" s="138" t="s">
        <v>778</v>
      </c>
      <c r="B6" s="548">
        <v>192</v>
      </c>
      <c r="C6" s="549">
        <v>241</v>
      </c>
      <c r="D6" s="549">
        <v>169</v>
      </c>
      <c r="E6" s="549">
        <v>20</v>
      </c>
      <c r="F6" s="550" t="s">
        <v>707</v>
      </c>
      <c r="G6" s="551" t="s">
        <v>707</v>
      </c>
      <c r="H6" s="552">
        <v>622</v>
      </c>
      <c r="I6" s="553">
        <v>0.13042566575802056</v>
      </c>
    </row>
    <row r="7" spans="1:9" ht="20.100000000000001" customHeight="1">
      <c r="A7" s="138" t="s">
        <v>779</v>
      </c>
      <c r="B7" s="548">
        <v>156</v>
      </c>
      <c r="C7" s="549">
        <v>201</v>
      </c>
      <c r="D7" s="549">
        <v>161</v>
      </c>
      <c r="E7" s="549">
        <v>14</v>
      </c>
      <c r="F7" s="549">
        <v>4</v>
      </c>
      <c r="G7" s="554">
        <v>1</v>
      </c>
      <c r="H7" s="552">
        <v>537</v>
      </c>
      <c r="I7" s="553">
        <v>0.11260222268819459</v>
      </c>
    </row>
    <row r="8" spans="1:9" ht="20.100000000000001" customHeight="1">
      <c r="A8" s="138" t="s">
        <v>780</v>
      </c>
      <c r="B8" s="548">
        <v>157</v>
      </c>
      <c r="C8" s="549">
        <v>253</v>
      </c>
      <c r="D8" s="549">
        <v>259</v>
      </c>
      <c r="E8" s="549">
        <v>21</v>
      </c>
      <c r="F8" s="549">
        <v>1</v>
      </c>
      <c r="G8" s="554">
        <v>3</v>
      </c>
      <c r="H8" s="552">
        <v>694</v>
      </c>
      <c r="I8" s="553">
        <v>0.14552317047599078</v>
      </c>
    </row>
    <row r="9" spans="1:9" ht="20.100000000000001" customHeight="1">
      <c r="A9" s="138" t="s">
        <v>781</v>
      </c>
      <c r="B9" s="555">
        <v>98</v>
      </c>
      <c r="C9" s="549">
        <v>164</v>
      </c>
      <c r="D9" s="549">
        <v>147</v>
      </c>
      <c r="E9" s="549">
        <v>31</v>
      </c>
      <c r="F9" s="549">
        <v>3</v>
      </c>
      <c r="G9" s="551">
        <v>1</v>
      </c>
      <c r="H9" s="552">
        <v>444</v>
      </c>
      <c r="I9" s="553">
        <v>9.3101279094149711E-2</v>
      </c>
    </row>
    <row r="10" spans="1:9" ht="20.100000000000001" customHeight="1">
      <c r="A10" s="138" t="s">
        <v>782</v>
      </c>
      <c r="B10" s="555">
        <v>115</v>
      </c>
      <c r="C10" s="549">
        <v>196</v>
      </c>
      <c r="D10" s="549">
        <v>312</v>
      </c>
      <c r="E10" s="549">
        <v>61</v>
      </c>
      <c r="F10" s="549">
        <v>17</v>
      </c>
      <c r="G10" s="554">
        <v>12</v>
      </c>
      <c r="H10" s="552">
        <v>713</v>
      </c>
      <c r="I10" s="553">
        <v>0.1495072342210107</v>
      </c>
    </row>
    <row r="11" spans="1:9" ht="20.100000000000001" customHeight="1">
      <c r="A11" s="138" t="s">
        <v>783</v>
      </c>
      <c r="B11" s="555">
        <v>115</v>
      </c>
      <c r="C11" s="549">
        <v>156</v>
      </c>
      <c r="D11" s="549">
        <v>219</v>
      </c>
      <c r="E11" s="549">
        <v>57</v>
      </c>
      <c r="F11" s="549">
        <v>5</v>
      </c>
      <c r="G11" s="554">
        <v>18</v>
      </c>
      <c r="H11" s="552">
        <v>570</v>
      </c>
      <c r="I11" s="553">
        <v>0.11952191235059761</v>
      </c>
    </row>
    <row r="12" spans="1:9" ht="20.100000000000001" customHeight="1">
      <c r="A12" s="440">
        <v>2010</v>
      </c>
      <c r="B12" s="555">
        <v>38</v>
      </c>
      <c r="C12" s="549">
        <v>53</v>
      </c>
      <c r="D12" s="549">
        <v>53</v>
      </c>
      <c r="E12" s="549">
        <v>10</v>
      </c>
      <c r="F12" s="549">
        <v>2</v>
      </c>
      <c r="G12" s="551" t="s">
        <v>707</v>
      </c>
      <c r="H12" s="552">
        <v>156</v>
      </c>
      <c r="I12" s="553">
        <v>3.271126022226882E-2</v>
      </c>
    </row>
    <row r="13" spans="1:9" ht="20.100000000000001" customHeight="1">
      <c r="A13" s="440">
        <v>2011</v>
      </c>
      <c r="B13" s="555">
        <v>22</v>
      </c>
      <c r="C13" s="549">
        <v>35</v>
      </c>
      <c r="D13" s="549">
        <v>33</v>
      </c>
      <c r="E13" s="549">
        <v>10</v>
      </c>
      <c r="F13" s="550" t="s">
        <v>707</v>
      </c>
      <c r="G13" s="551" t="s">
        <v>707</v>
      </c>
      <c r="H13" s="552">
        <v>100</v>
      </c>
      <c r="I13" s="553">
        <v>2.0968756552736424E-2</v>
      </c>
    </row>
    <row r="14" spans="1:9" ht="20.100000000000001" customHeight="1">
      <c r="A14" s="440">
        <v>2012</v>
      </c>
      <c r="B14" s="555">
        <v>36</v>
      </c>
      <c r="C14" s="549">
        <v>38</v>
      </c>
      <c r="D14" s="549">
        <v>36</v>
      </c>
      <c r="E14" s="549">
        <v>6</v>
      </c>
      <c r="F14" s="549">
        <v>1</v>
      </c>
      <c r="G14" s="551" t="s">
        <v>707</v>
      </c>
      <c r="H14" s="552">
        <v>117</v>
      </c>
      <c r="I14" s="553">
        <v>2.4533445166701615E-2</v>
      </c>
    </row>
    <row r="15" spans="1:9" ht="20.100000000000001" customHeight="1">
      <c r="A15" s="440">
        <v>2013</v>
      </c>
      <c r="B15" s="555">
        <v>29</v>
      </c>
      <c r="C15" s="549">
        <v>29</v>
      </c>
      <c r="D15" s="549">
        <v>24</v>
      </c>
      <c r="E15" s="549">
        <v>8</v>
      </c>
      <c r="F15" s="549">
        <v>2</v>
      </c>
      <c r="G15" s="551" t="s">
        <v>707</v>
      </c>
      <c r="H15" s="552">
        <v>92</v>
      </c>
      <c r="I15" s="553">
        <v>1.9291256028517507E-2</v>
      </c>
    </row>
    <row r="16" spans="1:9" ht="20.100000000000001" customHeight="1">
      <c r="A16" s="440">
        <v>2014</v>
      </c>
      <c r="B16" s="555">
        <v>13</v>
      </c>
      <c r="C16" s="549">
        <v>17</v>
      </c>
      <c r="D16" s="549">
        <v>26</v>
      </c>
      <c r="E16" s="549">
        <v>4</v>
      </c>
      <c r="F16" s="550" t="s">
        <v>707</v>
      </c>
      <c r="G16" s="551">
        <v>1</v>
      </c>
      <c r="H16" s="552">
        <v>61</v>
      </c>
      <c r="I16" s="553">
        <v>1.2790941497169217E-2</v>
      </c>
    </row>
    <row r="17" spans="1:9" ht="20.100000000000001" customHeight="1">
      <c r="A17" s="440">
        <v>2015</v>
      </c>
      <c r="B17" s="555">
        <v>12</v>
      </c>
      <c r="C17" s="549">
        <v>12</v>
      </c>
      <c r="D17" s="549">
        <v>14</v>
      </c>
      <c r="E17" s="549">
        <v>2</v>
      </c>
      <c r="F17" s="550">
        <v>1</v>
      </c>
      <c r="G17" s="551" t="s">
        <v>707</v>
      </c>
      <c r="H17" s="552">
        <v>41</v>
      </c>
      <c r="I17" s="553">
        <v>8.5971901866219325E-3</v>
      </c>
    </row>
    <row r="18" spans="1:9" ht="20.100000000000001" customHeight="1">
      <c r="A18" s="440">
        <v>2016</v>
      </c>
      <c r="B18" s="555">
        <v>11</v>
      </c>
      <c r="C18" s="549">
        <v>10</v>
      </c>
      <c r="D18" s="549">
        <v>8</v>
      </c>
      <c r="E18" s="549">
        <v>4</v>
      </c>
      <c r="F18" s="550">
        <v>2</v>
      </c>
      <c r="G18" s="551">
        <v>1</v>
      </c>
      <c r="H18" s="552">
        <v>36</v>
      </c>
      <c r="I18" s="553">
        <v>7.5487523589851122E-3</v>
      </c>
    </row>
    <row r="19" spans="1:9" s="670" customFormat="1" ht="20.100000000000001" customHeight="1">
      <c r="A19" s="440"/>
      <c r="B19" s="555"/>
      <c r="C19" s="549"/>
      <c r="D19" s="549"/>
      <c r="E19" s="549"/>
      <c r="F19" s="550"/>
      <c r="G19" s="551"/>
      <c r="H19" s="552"/>
      <c r="I19" s="553"/>
    </row>
    <row r="20" spans="1:9" ht="20.100000000000001" customHeight="1">
      <c r="A20" s="138" t="s">
        <v>165</v>
      </c>
      <c r="B20" s="555">
        <v>1187</v>
      </c>
      <c r="C20" s="549">
        <v>1628</v>
      </c>
      <c r="D20" s="549">
        <v>1620</v>
      </c>
      <c r="E20" s="549">
        <v>259</v>
      </c>
      <c r="F20" s="549">
        <v>38</v>
      </c>
      <c r="G20" s="554">
        <v>37</v>
      </c>
      <c r="H20" s="552">
        <v>4769</v>
      </c>
      <c r="I20" s="553"/>
    </row>
    <row r="21" spans="1:9" s="449" customFormat="1" ht="20.100000000000001" customHeight="1">
      <c r="A21" s="137" t="s">
        <v>746</v>
      </c>
      <c r="B21" s="1112">
        <v>0.24889914028098134</v>
      </c>
      <c r="C21" s="1111">
        <v>0.34137135667854895</v>
      </c>
      <c r="D21" s="1111">
        <v>0.33969385615433006</v>
      </c>
      <c r="E21" s="1111">
        <v>5.4309079471587335E-2</v>
      </c>
      <c r="F21" s="1111">
        <v>7.9681274900398405E-3</v>
      </c>
      <c r="G21" s="1113">
        <v>7.7584399245124768E-3</v>
      </c>
      <c r="H21" s="1094"/>
      <c r="I21" s="1097">
        <v>1.0000000000000002</v>
      </c>
    </row>
    <row r="22" spans="1:9" s="670" customFormat="1" ht="20.100000000000001" customHeight="1" thickBot="1">
      <c r="A22" s="1114"/>
      <c r="B22" s="1115"/>
      <c r="C22" s="1116"/>
      <c r="D22" s="1116"/>
      <c r="E22" s="1116"/>
      <c r="F22" s="1117"/>
      <c r="G22" s="1118"/>
      <c r="H22" s="1100"/>
      <c r="I22" s="1102"/>
    </row>
    <row r="23" spans="1:9">
      <c r="A23"/>
      <c r="B23"/>
      <c r="C23"/>
      <c r="D23"/>
      <c r="E23"/>
      <c r="F23"/>
    </row>
    <row r="24" spans="1:9">
      <c r="A24" s="8" t="s">
        <v>157</v>
      </c>
      <c r="B24" s="8"/>
      <c r="C24" s="8"/>
      <c r="D24" s="8"/>
      <c r="E24" s="8"/>
      <c r="F24" s="8"/>
      <c r="G24" s="8"/>
      <c r="H24" s="8"/>
      <c r="I24" s="8"/>
    </row>
    <row r="25" spans="1:9">
      <c r="A25" s="8" t="s">
        <v>207</v>
      </c>
      <c r="B25" s="8"/>
      <c r="C25" s="8"/>
      <c r="D25" s="8"/>
      <c r="E25" s="8"/>
      <c r="F25" s="8"/>
      <c r="G25" s="8"/>
      <c r="H25" s="8"/>
      <c r="I25" s="8"/>
    </row>
    <row r="26" spans="1:9">
      <c r="A26" s="8" t="s">
        <v>196</v>
      </c>
      <c r="B26" s="8"/>
      <c r="C26" s="8"/>
      <c r="D26" s="8"/>
      <c r="E26" s="8"/>
      <c r="F26" s="8"/>
      <c r="G26" s="8"/>
      <c r="H26" s="8"/>
      <c r="I26" s="8"/>
    </row>
    <row r="27" spans="1:9">
      <c r="A27"/>
      <c r="B27"/>
      <c r="C27"/>
      <c r="D27"/>
      <c r="E27"/>
      <c r="F27"/>
    </row>
    <row r="28" spans="1:9">
      <c r="A28"/>
      <c r="B28"/>
      <c r="C28"/>
      <c r="D28"/>
      <c r="E28"/>
      <c r="F28"/>
    </row>
    <row r="29" spans="1:9">
      <c r="A29"/>
      <c r="B29"/>
      <c r="C29"/>
      <c r="D29"/>
      <c r="E29"/>
      <c r="F29"/>
    </row>
    <row r="30" spans="1:9">
      <c r="A30"/>
      <c r="B30"/>
      <c r="C30"/>
      <c r="D30"/>
      <c r="E30"/>
      <c r="F30"/>
    </row>
    <row r="31" spans="1:9">
      <c r="A31"/>
      <c r="B31"/>
      <c r="C31"/>
      <c r="D31"/>
      <c r="E31"/>
      <c r="F31"/>
    </row>
    <row r="32" spans="1:9">
      <c r="A32"/>
      <c r="B32"/>
      <c r="C32"/>
      <c r="D32"/>
      <c r="E32"/>
      <c r="F32"/>
    </row>
    <row r="33" spans="1:6">
      <c r="A33"/>
      <c r="B33"/>
      <c r="C33"/>
      <c r="D33"/>
      <c r="E33"/>
      <c r="F33"/>
    </row>
    <row r="34" spans="1:6">
      <c r="A34"/>
      <c r="B34"/>
      <c r="C34"/>
      <c r="D34"/>
      <c r="E34"/>
      <c r="F34"/>
    </row>
    <row r="35" spans="1:6">
      <c r="A35"/>
      <c r="B35"/>
      <c r="C35"/>
      <c r="D35"/>
      <c r="E35"/>
      <c r="F35"/>
    </row>
    <row r="36" spans="1:6">
      <c r="A36"/>
      <c r="B36"/>
      <c r="C36"/>
      <c r="D36"/>
      <c r="E36"/>
      <c r="F36"/>
    </row>
    <row r="37" spans="1:6">
      <c r="A37"/>
      <c r="B37"/>
      <c r="C37"/>
      <c r="D37"/>
      <c r="E37"/>
      <c r="F37"/>
    </row>
    <row r="38" spans="1:6">
      <c r="A38"/>
      <c r="B38"/>
      <c r="C38"/>
      <c r="D38"/>
      <c r="E38"/>
      <c r="F38"/>
    </row>
    <row r="39" spans="1:6">
      <c r="A39"/>
      <c r="B39"/>
      <c r="C39"/>
      <c r="D39"/>
      <c r="E39"/>
      <c r="F39"/>
    </row>
    <row r="40" spans="1:6">
      <c r="A40"/>
      <c r="B40"/>
      <c r="C40"/>
      <c r="D40"/>
      <c r="E40"/>
      <c r="F40"/>
    </row>
    <row r="41" spans="1:6">
      <c r="A41"/>
      <c r="B41"/>
      <c r="C41"/>
      <c r="D41"/>
      <c r="E41"/>
      <c r="F41"/>
    </row>
    <row r="42" spans="1:6">
      <c r="A42"/>
      <c r="B42"/>
      <c r="C42"/>
      <c r="D42"/>
      <c r="E42"/>
      <c r="F42"/>
    </row>
    <row r="43" spans="1:6">
      <c r="A43"/>
      <c r="B43"/>
      <c r="C43"/>
      <c r="D43"/>
      <c r="E43"/>
      <c r="F43"/>
    </row>
    <row r="44" spans="1:6">
      <c r="A44"/>
      <c r="B44"/>
      <c r="C44"/>
      <c r="D44"/>
      <c r="E44"/>
      <c r="F44"/>
    </row>
    <row r="45" spans="1:6">
      <c r="A45"/>
      <c r="B45"/>
      <c r="C45"/>
      <c r="D45"/>
      <c r="E45"/>
      <c r="F45"/>
    </row>
    <row r="46" spans="1:6">
      <c r="A46"/>
      <c r="B46"/>
      <c r="C46"/>
      <c r="D46"/>
      <c r="E46"/>
      <c r="F46"/>
    </row>
    <row r="47" spans="1:6">
      <c r="A47"/>
      <c r="B47"/>
      <c r="C47"/>
      <c r="D47"/>
      <c r="E47"/>
      <c r="F47"/>
    </row>
    <row r="48" spans="1:6">
      <c r="A48"/>
      <c r="B48"/>
      <c r="C48"/>
      <c r="D48"/>
      <c r="E48"/>
      <c r="F48"/>
    </row>
    <row r="49" spans="1:6">
      <c r="A49"/>
      <c r="B49"/>
      <c r="C49"/>
      <c r="D49"/>
      <c r="E49"/>
      <c r="F49"/>
    </row>
    <row r="50" spans="1:6">
      <c r="A50"/>
      <c r="B50"/>
      <c r="C50"/>
      <c r="D50"/>
      <c r="E50"/>
      <c r="F50"/>
    </row>
    <row r="51" spans="1:6">
      <c r="A51"/>
      <c r="B51"/>
      <c r="C51"/>
      <c r="D51"/>
      <c r="E51"/>
      <c r="F51"/>
    </row>
    <row r="52" spans="1:6">
      <c r="A52"/>
      <c r="B52"/>
      <c r="C52"/>
      <c r="D52"/>
      <c r="E52"/>
      <c r="F52"/>
    </row>
    <row r="53" spans="1:6">
      <c r="A53"/>
      <c r="B53"/>
      <c r="C53"/>
      <c r="D53"/>
      <c r="E53"/>
      <c r="F53"/>
    </row>
    <row r="54" spans="1:6">
      <c r="A54"/>
      <c r="B54"/>
      <c r="C54"/>
      <c r="D54"/>
      <c r="E54"/>
      <c r="F54"/>
    </row>
    <row r="55" spans="1:6">
      <c r="A55"/>
      <c r="B55"/>
      <c r="C55"/>
      <c r="D55"/>
      <c r="E55"/>
      <c r="F55"/>
    </row>
    <row r="56" spans="1:6">
      <c r="A56"/>
      <c r="B56"/>
      <c r="C56"/>
      <c r="D56"/>
      <c r="E56"/>
      <c r="F56"/>
    </row>
    <row r="57" spans="1:6">
      <c r="A57"/>
      <c r="B57"/>
      <c r="C57"/>
      <c r="D57"/>
      <c r="E57"/>
      <c r="F57"/>
    </row>
    <row r="58" spans="1:6">
      <c r="A58"/>
      <c r="B58"/>
      <c r="C58"/>
      <c r="D58"/>
      <c r="E58"/>
      <c r="F58"/>
    </row>
    <row r="59" spans="1:6">
      <c r="A59"/>
      <c r="B59"/>
      <c r="C59"/>
      <c r="D59"/>
      <c r="E59"/>
      <c r="F59"/>
    </row>
    <row r="60" spans="1:6">
      <c r="A60"/>
      <c r="B60"/>
      <c r="C60"/>
      <c r="D60"/>
      <c r="E60"/>
      <c r="F60"/>
    </row>
    <row r="61" spans="1:6">
      <c r="A61"/>
      <c r="B61"/>
      <c r="C61"/>
      <c r="D61"/>
      <c r="E61"/>
      <c r="F61"/>
    </row>
    <row r="62" spans="1:6">
      <c r="A62"/>
      <c r="B62"/>
      <c r="C62"/>
      <c r="D62"/>
      <c r="E62"/>
      <c r="F62"/>
    </row>
    <row r="63" spans="1:6">
      <c r="A63"/>
      <c r="B63"/>
      <c r="C63"/>
      <c r="D63"/>
      <c r="E63"/>
      <c r="F63"/>
    </row>
    <row r="64" spans="1:6">
      <c r="A64"/>
      <c r="B64"/>
      <c r="C64"/>
      <c r="D64"/>
      <c r="E64"/>
      <c r="F64"/>
    </row>
    <row r="65" spans="1:6">
      <c r="A65"/>
      <c r="B65"/>
      <c r="C65"/>
      <c r="D65"/>
      <c r="E65"/>
      <c r="F65"/>
    </row>
    <row r="66" spans="1:6">
      <c r="A66"/>
      <c r="B66"/>
      <c r="C66"/>
      <c r="D66"/>
      <c r="E66"/>
      <c r="F66"/>
    </row>
    <row r="67" spans="1:6">
      <c r="A67"/>
      <c r="B67"/>
      <c r="C67"/>
      <c r="D67"/>
      <c r="E67"/>
      <c r="F67"/>
    </row>
    <row r="68" spans="1:6">
      <c r="A68"/>
      <c r="B68"/>
      <c r="C68"/>
      <c r="D68"/>
      <c r="E68"/>
      <c r="F68"/>
    </row>
    <row r="69" spans="1:6">
      <c r="A69"/>
      <c r="B69"/>
      <c r="C69"/>
      <c r="D69"/>
      <c r="E69"/>
      <c r="F69"/>
    </row>
    <row r="70" spans="1:6">
      <c r="A70"/>
      <c r="B70"/>
      <c r="C70"/>
      <c r="D70"/>
      <c r="E70"/>
      <c r="F70"/>
    </row>
    <row r="71" spans="1:6">
      <c r="A71"/>
      <c r="B71"/>
      <c r="C71"/>
      <c r="D71"/>
      <c r="E71"/>
      <c r="F71"/>
    </row>
    <row r="72" spans="1:6">
      <c r="A72"/>
      <c r="B72"/>
      <c r="C72"/>
      <c r="D72"/>
      <c r="E72"/>
      <c r="F72"/>
    </row>
    <row r="73" spans="1:6">
      <c r="A73"/>
      <c r="B73"/>
      <c r="C73"/>
      <c r="D73"/>
      <c r="E73"/>
      <c r="F73"/>
    </row>
    <row r="74" spans="1:6">
      <c r="A74"/>
      <c r="B74"/>
      <c r="C74"/>
      <c r="D74"/>
      <c r="E74"/>
      <c r="F74"/>
    </row>
    <row r="75" spans="1:6">
      <c r="A75"/>
      <c r="B75"/>
      <c r="C75"/>
      <c r="D75"/>
      <c r="E75"/>
      <c r="F75"/>
    </row>
    <row r="76" spans="1:6">
      <c r="A76"/>
      <c r="B76"/>
      <c r="C76"/>
      <c r="D76"/>
      <c r="E76"/>
      <c r="F76"/>
    </row>
    <row r="77" spans="1:6">
      <c r="A77"/>
      <c r="B77"/>
      <c r="C77"/>
      <c r="D77"/>
      <c r="E77"/>
      <c r="F77"/>
    </row>
    <row r="78" spans="1:6">
      <c r="A78"/>
      <c r="B78"/>
      <c r="C78"/>
      <c r="D78"/>
      <c r="E78"/>
      <c r="F78"/>
    </row>
    <row r="79" spans="1:6">
      <c r="A79"/>
      <c r="B79"/>
      <c r="C79"/>
      <c r="D79"/>
      <c r="E79"/>
      <c r="F79"/>
    </row>
    <row r="80" spans="1:6">
      <c r="A80"/>
      <c r="B80"/>
      <c r="C80"/>
      <c r="D80"/>
      <c r="E80"/>
      <c r="F80"/>
    </row>
    <row r="81" spans="1:6">
      <c r="A81"/>
      <c r="B81"/>
      <c r="C81"/>
      <c r="D81"/>
      <c r="E81"/>
      <c r="F81"/>
    </row>
    <row r="82" spans="1:6">
      <c r="A82"/>
      <c r="B82"/>
      <c r="C82"/>
      <c r="D82"/>
      <c r="E82"/>
      <c r="F82"/>
    </row>
    <row r="83" spans="1:6">
      <c r="A83"/>
      <c r="B83"/>
      <c r="C83"/>
      <c r="D83"/>
      <c r="E83"/>
      <c r="F83"/>
    </row>
    <row r="84" spans="1:6">
      <c r="A84"/>
      <c r="B84"/>
      <c r="C84"/>
      <c r="D84"/>
      <c r="E84"/>
      <c r="F84"/>
    </row>
    <row r="85" spans="1:6">
      <c r="A85"/>
      <c r="B85"/>
      <c r="C85"/>
      <c r="D85"/>
      <c r="E85"/>
      <c r="F85"/>
    </row>
    <row r="86" spans="1:6">
      <c r="A86"/>
      <c r="B86"/>
      <c r="C86"/>
      <c r="D86"/>
      <c r="E86"/>
      <c r="F86"/>
    </row>
    <row r="87" spans="1:6">
      <c r="A87"/>
      <c r="B87"/>
      <c r="C87"/>
      <c r="D87"/>
      <c r="E87"/>
      <c r="F87"/>
    </row>
    <row r="88" spans="1:6">
      <c r="A88"/>
      <c r="B88"/>
      <c r="C88"/>
      <c r="D88"/>
      <c r="E88"/>
      <c r="F88"/>
    </row>
    <row r="89" spans="1:6">
      <c r="A89"/>
      <c r="B89"/>
      <c r="C89"/>
      <c r="D89"/>
      <c r="E89"/>
      <c r="F89"/>
    </row>
    <row r="90" spans="1:6">
      <c r="A90"/>
      <c r="B90"/>
      <c r="C90"/>
      <c r="D90"/>
      <c r="E90"/>
      <c r="F90"/>
    </row>
    <row r="91" spans="1:6">
      <c r="A91"/>
      <c r="B91"/>
      <c r="C91"/>
      <c r="D91"/>
      <c r="E91"/>
      <c r="F91"/>
    </row>
    <row r="92" spans="1:6">
      <c r="A92"/>
      <c r="B92"/>
      <c r="C92"/>
      <c r="D92"/>
      <c r="E92"/>
      <c r="F92"/>
    </row>
    <row r="93" spans="1:6">
      <c r="A93"/>
      <c r="B93"/>
      <c r="C93"/>
      <c r="D93"/>
      <c r="E93"/>
      <c r="F93"/>
    </row>
    <row r="94" spans="1:6">
      <c r="A94"/>
      <c r="B94"/>
      <c r="C94"/>
      <c r="D94"/>
      <c r="E94"/>
      <c r="F94"/>
    </row>
    <row r="95" spans="1:6">
      <c r="A95"/>
      <c r="B95"/>
      <c r="C95"/>
      <c r="D95"/>
      <c r="E95"/>
      <c r="F95"/>
    </row>
    <row r="96" spans="1:6">
      <c r="A96"/>
      <c r="B96"/>
      <c r="C96"/>
      <c r="D96"/>
      <c r="E96"/>
      <c r="F96"/>
    </row>
    <row r="97" spans="1:6">
      <c r="A97"/>
      <c r="B97"/>
      <c r="C97"/>
      <c r="D97"/>
      <c r="E97"/>
      <c r="F97"/>
    </row>
    <row r="98" spans="1:6">
      <c r="A98"/>
      <c r="B98"/>
      <c r="C98"/>
      <c r="D98"/>
      <c r="E98"/>
      <c r="F98"/>
    </row>
    <row r="99" spans="1:6">
      <c r="A99"/>
      <c r="B99"/>
      <c r="C99"/>
      <c r="D99"/>
      <c r="E99"/>
      <c r="F99"/>
    </row>
    <row r="100" spans="1:6">
      <c r="A100"/>
      <c r="B100"/>
      <c r="C100"/>
      <c r="D100"/>
      <c r="E100"/>
      <c r="F100"/>
    </row>
    <row r="101" spans="1:6">
      <c r="A101"/>
      <c r="B101"/>
      <c r="C101"/>
      <c r="D101"/>
      <c r="E101"/>
      <c r="F101"/>
    </row>
    <row r="102" spans="1:6">
      <c r="A102"/>
      <c r="B102"/>
      <c r="C102"/>
      <c r="D102"/>
      <c r="E102"/>
      <c r="F102"/>
    </row>
    <row r="103" spans="1:6">
      <c r="A103"/>
      <c r="B103"/>
      <c r="C103"/>
      <c r="D103"/>
      <c r="E103"/>
      <c r="F103"/>
    </row>
    <row r="104" spans="1:6">
      <c r="A104"/>
      <c r="B104"/>
      <c r="C104"/>
      <c r="D104"/>
      <c r="E104"/>
      <c r="F104"/>
    </row>
    <row r="105" spans="1:6">
      <c r="A105"/>
      <c r="B105"/>
      <c r="C105"/>
      <c r="D105"/>
      <c r="E105"/>
      <c r="F105"/>
    </row>
    <row r="106" spans="1:6">
      <c r="A106"/>
      <c r="B106"/>
      <c r="C106"/>
      <c r="D106"/>
      <c r="E106"/>
      <c r="F106"/>
    </row>
    <row r="107" spans="1:6">
      <c r="A107"/>
      <c r="B107"/>
      <c r="C107"/>
      <c r="D107"/>
      <c r="E107"/>
      <c r="F107"/>
    </row>
    <row r="108" spans="1:6">
      <c r="A108"/>
      <c r="B108"/>
      <c r="C108"/>
      <c r="D108"/>
      <c r="E108"/>
      <c r="F108"/>
    </row>
    <row r="109" spans="1:6">
      <c r="A109"/>
      <c r="B109"/>
      <c r="C109"/>
      <c r="D109"/>
      <c r="E109"/>
      <c r="F109"/>
    </row>
    <row r="110" spans="1:6">
      <c r="A110"/>
      <c r="B110"/>
      <c r="C110"/>
      <c r="D110"/>
      <c r="E110"/>
      <c r="F110"/>
    </row>
    <row r="111" spans="1:6">
      <c r="A111"/>
      <c r="B111"/>
      <c r="C111"/>
      <c r="D111"/>
      <c r="E111"/>
      <c r="F111"/>
    </row>
    <row r="112" spans="1:6">
      <c r="A112"/>
      <c r="B112"/>
      <c r="C112"/>
      <c r="D112"/>
      <c r="E112"/>
      <c r="F112"/>
    </row>
    <row r="113" spans="1:6">
      <c r="A113"/>
      <c r="B113"/>
      <c r="C113"/>
      <c r="D113"/>
      <c r="E113"/>
      <c r="F113"/>
    </row>
    <row r="114" spans="1:6">
      <c r="A114"/>
      <c r="B114"/>
      <c r="C114"/>
      <c r="D114"/>
      <c r="E114"/>
      <c r="F114"/>
    </row>
    <row r="115" spans="1:6">
      <c r="A115"/>
      <c r="B115"/>
      <c r="C115"/>
      <c r="D115"/>
      <c r="E115"/>
      <c r="F115"/>
    </row>
    <row r="116" spans="1:6">
      <c r="A116"/>
      <c r="B116"/>
      <c r="C116"/>
      <c r="D116"/>
      <c r="E116"/>
      <c r="F116"/>
    </row>
    <row r="117" spans="1:6">
      <c r="A117"/>
      <c r="B117"/>
      <c r="C117"/>
      <c r="D117"/>
      <c r="E117"/>
      <c r="F117"/>
    </row>
    <row r="118" spans="1:6">
      <c r="A118"/>
      <c r="B118"/>
      <c r="C118"/>
      <c r="D118"/>
      <c r="E118"/>
      <c r="F118"/>
    </row>
    <row r="119" spans="1:6">
      <c r="A119"/>
      <c r="B119"/>
      <c r="C119"/>
      <c r="D119"/>
      <c r="E119"/>
      <c r="F119"/>
    </row>
    <row r="120" spans="1:6">
      <c r="A120"/>
      <c r="B120"/>
      <c r="C120"/>
      <c r="D120"/>
      <c r="E120"/>
      <c r="F120"/>
    </row>
    <row r="121" spans="1:6">
      <c r="A121"/>
      <c r="B121"/>
      <c r="C121"/>
      <c r="D121"/>
      <c r="E121"/>
      <c r="F121"/>
    </row>
    <row r="122" spans="1:6">
      <c r="A122"/>
      <c r="B122"/>
      <c r="C122"/>
      <c r="D122"/>
      <c r="E122"/>
      <c r="F122"/>
    </row>
    <row r="123" spans="1:6">
      <c r="A123"/>
      <c r="B123"/>
      <c r="C123"/>
      <c r="D123"/>
      <c r="E123"/>
      <c r="F123"/>
    </row>
    <row r="124" spans="1:6">
      <c r="A124"/>
      <c r="B124"/>
      <c r="C124"/>
      <c r="D124"/>
      <c r="E124"/>
      <c r="F124"/>
    </row>
    <row r="125" spans="1:6">
      <c r="A125"/>
      <c r="B125"/>
      <c r="C125"/>
      <c r="D125"/>
      <c r="E125"/>
      <c r="F125"/>
    </row>
    <row r="126" spans="1:6">
      <c r="A126"/>
      <c r="B126"/>
      <c r="C126"/>
      <c r="D126"/>
      <c r="E126"/>
      <c r="F126"/>
    </row>
    <row r="127" spans="1:6">
      <c r="A127"/>
      <c r="B127"/>
      <c r="C127"/>
      <c r="D127"/>
      <c r="E127"/>
      <c r="F127"/>
    </row>
    <row r="128" spans="1:6">
      <c r="A128"/>
      <c r="B128"/>
      <c r="C128"/>
      <c r="D128"/>
      <c r="E128"/>
      <c r="F128"/>
    </row>
    <row r="129" spans="1:6">
      <c r="A129"/>
      <c r="B129"/>
      <c r="C129"/>
      <c r="D129"/>
      <c r="E129"/>
      <c r="F129"/>
    </row>
    <row r="130" spans="1:6">
      <c r="A130"/>
      <c r="B130"/>
      <c r="C130"/>
      <c r="D130"/>
      <c r="E130"/>
      <c r="F130"/>
    </row>
    <row r="131" spans="1:6">
      <c r="A131"/>
      <c r="B131"/>
      <c r="C131"/>
      <c r="D131"/>
      <c r="E131"/>
      <c r="F131"/>
    </row>
    <row r="132" spans="1:6">
      <c r="A132"/>
      <c r="B132"/>
      <c r="C132"/>
      <c r="D132"/>
      <c r="E132"/>
      <c r="F132"/>
    </row>
    <row r="133" spans="1:6">
      <c r="A133"/>
      <c r="B133"/>
      <c r="C133"/>
      <c r="D133"/>
      <c r="E133"/>
      <c r="F133"/>
    </row>
    <row r="134" spans="1:6">
      <c r="A134"/>
      <c r="B134"/>
      <c r="C134"/>
      <c r="D134"/>
      <c r="E134"/>
      <c r="F134"/>
    </row>
    <row r="135" spans="1:6">
      <c r="A135"/>
      <c r="B135"/>
      <c r="C135"/>
      <c r="D135"/>
      <c r="E135"/>
      <c r="F135"/>
    </row>
    <row r="136" spans="1:6">
      <c r="A136"/>
      <c r="B136"/>
      <c r="C136"/>
      <c r="D136"/>
      <c r="E136"/>
      <c r="F136"/>
    </row>
    <row r="137" spans="1:6">
      <c r="A137"/>
      <c r="B137"/>
      <c r="C137"/>
      <c r="D137"/>
      <c r="E137"/>
      <c r="F137"/>
    </row>
    <row r="138" spans="1:6">
      <c r="A138"/>
      <c r="B138"/>
      <c r="C138"/>
      <c r="D138"/>
      <c r="E138"/>
      <c r="F138"/>
    </row>
    <row r="139" spans="1:6">
      <c r="A139"/>
      <c r="B139"/>
      <c r="C139"/>
      <c r="D139"/>
      <c r="E139"/>
      <c r="F139"/>
    </row>
    <row r="140" spans="1:6">
      <c r="A140"/>
      <c r="B140"/>
      <c r="C140"/>
      <c r="D140"/>
      <c r="E140"/>
      <c r="F140"/>
    </row>
    <row r="141" spans="1:6">
      <c r="A141"/>
      <c r="B141"/>
      <c r="C141"/>
      <c r="D141"/>
      <c r="E141"/>
      <c r="F141"/>
    </row>
    <row r="142" spans="1:6">
      <c r="A142"/>
      <c r="B142"/>
      <c r="C142"/>
      <c r="D142"/>
      <c r="E142"/>
      <c r="F142"/>
    </row>
    <row r="143" spans="1:6">
      <c r="A143"/>
      <c r="B143"/>
      <c r="C143"/>
      <c r="D143"/>
      <c r="E143"/>
      <c r="F143"/>
    </row>
    <row r="144" spans="1:6">
      <c r="A144"/>
      <c r="B144"/>
      <c r="C144"/>
      <c r="D144"/>
      <c r="E144"/>
      <c r="F144"/>
    </row>
    <row r="145" spans="1:6">
      <c r="A145"/>
      <c r="B145"/>
      <c r="C145"/>
      <c r="D145"/>
      <c r="E145"/>
      <c r="F145"/>
    </row>
    <row r="146" spans="1:6">
      <c r="A146"/>
      <c r="B146"/>
      <c r="C146"/>
      <c r="D146"/>
      <c r="E146"/>
      <c r="F146"/>
    </row>
    <row r="147" spans="1:6">
      <c r="A147"/>
      <c r="B147"/>
      <c r="C147"/>
      <c r="D147"/>
      <c r="E147"/>
      <c r="F147"/>
    </row>
    <row r="148" spans="1:6">
      <c r="A148"/>
      <c r="B148"/>
      <c r="C148"/>
      <c r="D148"/>
      <c r="E148"/>
      <c r="F148"/>
    </row>
    <row r="149" spans="1:6">
      <c r="A149"/>
      <c r="B149"/>
      <c r="C149"/>
      <c r="D149"/>
      <c r="E149"/>
      <c r="F149"/>
    </row>
    <row r="150" spans="1:6">
      <c r="A150"/>
      <c r="B150"/>
      <c r="C150"/>
      <c r="D150"/>
      <c r="E150"/>
      <c r="F150"/>
    </row>
    <row r="151" spans="1:6">
      <c r="A151"/>
      <c r="B151"/>
      <c r="C151"/>
      <c r="D151"/>
      <c r="E151"/>
      <c r="F151"/>
    </row>
    <row r="152" spans="1:6">
      <c r="A152"/>
      <c r="B152"/>
      <c r="C152"/>
      <c r="D152"/>
      <c r="E152"/>
      <c r="F152"/>
    </row>
    <row r="153" spans="1:6">
      <c r="A153"/>
      <c r="B153"/>
      <c r="C153"/>
      <c r="D153"/>
      <c r="E153"/>
      <c r="F153"/>
    </row>
    <row r="154" spans="1:6">
      <c r="A154"/>
      <c r="B154"/>
      <c r="C154"/>
      <c r="D154"/>
      <c r="E154"/>
      <c r="F154"/>
    </row>
    <row r="155" spans="1:6">
      <c r="A155"/>
      <c r="B155"/>
      <c r="C155"/>
      <c r="D155"/>
      <c r="E155"/>
      <c r="F155"/>
    </row>
    <row r="156" spans="1:6">
      <c r="A156"/>
      <c r="B156"/>
      <c r="C156"/>
      <c r="D156"/>
      <c r="E156"/>
      <c r="F156"/>
    </row>
    <row r="157" spans="1:6">
      <c r="A157"/>
      <c r="B157"/>
      <c r="C157"/>
      <c r="D157"/>
      <c r="E157"/>
      <c r="F157"/>
    </row>
    <row r="158" spans="1:6">
      <c r="A158"/>
      <c r="B158"/>
      <c r="C158"/>
      <c r="D158"/>
      <c r="E158"/>
      <c r="F158"/>
    </row>
    <row r="159" spans="1:6">
      <c r="A159"/>
      <c r="B159"/>
      <c r="C159"/>
      <c r="D159"/>
      <c r="E159"/>
      <c r="F159"/>
    </row>
    <row r="160" spans="1:6">
      <c r="A160"/>
      <c r="B160"/>
      <c r="C160"/>
      <c r="D160"/>
      <c r="E160"/>
      <c r="F160"/>
    </row>
    <row r="161" spans="1:6">
      <c r="A161"/>
      <c r="B161"/>
      <c r="C161"/>
      <c r="D161"/>
      <c r="E161"/>
      <c r="F161"/>
    </row>
    <row r="162" spans="1:6">
      <c r="A162"/>
      <c r="B162"/>
      <c r="C162"/>
      <c r="D162"/>
      <c r="E162"/>
      <c r="F162"/>
    </row>
    <row r="163" spans="1:6">
      <c r="A163"/>
      <c r="B163"/>
      <c r="C163"/>
      <c r="D163"/>
      <c r="E163"/>
      <c r="F163"/>
    </row>
    <row r="164" spans="1:6">
      <c r="A164"/>
      <c r="B164"/>
      <c r="C164"/>
      <c r="D164"/>
      <c r="E164"/>
      <c r="F164"/>
    </row>
    <row r="165" spans="1:6">
      <c r="A165"/>
      <c r="B165"/>
      <c r="C165"/>
      <c r="D165"/>
      <c r="E165"/>
      <c r="F165"/>
    </row>
    <row r="166" spans="1:6">
      <c r="A166"/>
      <c r="B166"/>
      <c r="C166"/>
      <c r="D166"/>
      <c r="E166"/>
      <c r="F166"/>
    </row>
    <row r="167" spans="1:6">
      <c r="A167"/>
      <c r="B167"/>
      <c r="C167"/>
      <c r="D167"/>
      <c r="E167"/>
      <c r="F167"/>
    </row>
    <row r="168" spans="1:6">
      <c r="A168"/>
      <c r="B168"/>
      <c r="C168"/>
      <c r="D168"/>
      <c r="E168"/>
      <c r="F168"/>
    </row>
    <row r="169" spans="1:6">
      <c r="A169"/>
      <c r="B169"/>
      <c r="C169"/>
      <c r="D169"/>
      <c r="E169"/>
      <c r="F169"/>
    </row>
    <row r="170" spans="1:6">
      <c r="A170"/>
      <c r="B170"/>
      <c r="C170"/>
      <c r="D170"/>
      <c r="E170"/>
      <c r="F170"/>
    </row>
    <row r="171" spans="1:6">
      <c r="A171"/>
      <c r="B171"/>
      <c r="C171"/>
      <c r="D171"/>
      <c r="E171"/>
      <c r="F171"/>
    </row>
    <row r="172" spans="1:6">
      <c r="A172"/>
      <c r="B172"/>
      <c r="C172"/>
      <c r="D172"/>
      <c r="E172"/>
      <c r="F172"/>
    </row>
    <row r="173" spans="1:6">
      <c r="A173"/>
      <c r="B173"/>
      <c r="C173"/>
      <c r="D173"/>
      <c r="E173"/>
      <c r="F173"/>
    </row>
  </sheetData>
  <mergeCells count="4">
    <mergeCell ref="B2:G2"/>
    <mergeCell ref="A2:A3"/>
    <mergeCell ref="H2:I2"/>
    <mergeCell ref="A1:I1"/>
  </mergeCells>
  <printOptions horizontalCentered="1"/>
  <pageMargins left="0.7" right="0.7" top="0.75" bottom="0.5" header="0.3" footer="0.3"/>
  <pageSetup scale="74" orientation="landscape" r:id="rId1"/>
  <headerFooter scaleWithDoc="0">
    <oddFooter>&amp;R2016 Data Tables</oddFooter>
  </headerFooter>
  <rowBreaks count="1" manualBreakCount="1">
    <brk id="51"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4B2937-D56D-4454-9E0E-3EAB35571846}">
  <sheetPr>
    <pageSetUpPr fitToPage="1"/>
  </sheetPr>
  <dimension ref="A1:I35"/>
  <sheetViews>
    <sheetView zoomScale="90" zoomScaleNormal="90" workbookViewId="0">
      <selection sqref="A1:I1"/>
    </sheetView>
  </sheetViews>
  <sheetFormatPr defaultRowHeight="12.75"/>
  <cols>
    <col min="1" max="6" width="19.7109375" style="17" customWidth="1"/>
    <col min="7" max="9" width="19.7109375" customWidth="1"/>
  </cols>
  <sheetData>
    <row r="1" spans="1:9" ht="99.95" customHeight="1" thickBot="1">
      <c r="A1" s="1958" t="s">
        <v>413</v>
      </c>
      <c r="B1" s="1969"/>
      <c r="C1" s="1969"/>
      <c r="D1" s="1969"/>
      <c r="E1" s="1969"/>
      <c r="F1" s="1969"/>
      <c r="G1" s="1969"/>
      <c r="H1" s="1969"/>
      <c r="I1" s="1966"/>
    </row>
    <row r="2" spans="1:9" ht="30" customHeight="1">
      <c r="A2" s="1985" t="s">
        <v>750</v>
      </c>
      <c r="B2" s="1976" t="s">
        <v>773</v>
      </c>
      <c r="C2" s="1972"/>
      <c r="D2" s="1972"/>
      <c r="E2" s="1972"/>
      <c r="F2" s="1972"/>
      <c r="G2" s="1993"/>
      <c r="H2" s="1994"/>
      <c r="I2" s="1995"/>
    </row>
    <row r="3" spans="1:9" ht="30" customHeight="1" thickBot="1">
      <c r="A3" s="1975"/>
      <c r="B3" s="557" t="s">
        <v>784</v>
      </c>
      <c r="C3" s="167" t="s">
        <v>785</v>
      </c>
      <c r="D3" s="167" t="s">
        <v>468</v>
      </c>
      <c r="E3" s="167" t="s">
        <v>469</v>
      </c>
      <c r="F3" s="167" t="s">
        <v>470</v>
      </c>
      <c r="G3" s="547" t="s">
        <v>471</v>
      </c>
      <c r="H3" s="139" t="s">
        <v>451</v>
      </c>
      <c r="I3" s="556" t="s">
        <v>746</v>
      </c>
    </row>
    <row r="4" spans="1:9" s="670" customFormat="1" ht="20.100000000000001" customHeight="1">
      <c r="A4" s="444"/>
      <c r="B4" s="562"/>
      <c r="C4" s="1776"/>
      <c r="D4" s="1776"/>
      <c r="E4" s="1776"/>
      <c r="F4" s="1777"/>
      <c r="G4" s="563"/>
      <c r="H4" s="564"/>
      <c r="I4" s="558"/>
    </row>
    <row r="5" spans="1:9" ht="20.100000000000001" customHeight="1">
      <c r="A5" s="502" t="s">
        <v>777</v>
      </c>
      <c r="B5" s="559">
        <v>6246624.2000000002</v>
      </c>
      <c r="C5" s="1778">
        <v>20790881.359999999</v>
      </c>
      <c r="D5" s="1778">
        <v>131536741.12</v>
      </c>
      <c r="E5" s="1778">
        <v>93631896.890000001</v>
      </c>
      <c r="F5" s="1779" t="s">
        <v>707</v>
      </c>
      <c r="G5" s="560" t="s">
        <v>707</v>
      </c>
      <c r="H5" s="561">
        <v>252206143.56999999</v>
      </c>
      <c r="I5" s="558">
        <v>5.1467753083097884E-3</v>
      </c>
    </row>
    <row r="6" spans="1:9" ht="20.100000000000001" customHeight="1">
      <c r="A6" s="502" t="s">
        <v>778</v>
      </c>
      <c r="B6" s="562">
        <v>15035090.92</v>
      </c>
      <c r="C6" s="1776">
        <v>40190161.579999998</v>
      </c>
      <c r="D6" s="1776">
        <v>257320102.28</v>
      </c>
      <c r="E6" s="1776">
        <v>430163120.94</v>
      </c>
      <c r="F6" s="1777" t="s">
        <v>707</v>
      </c>
      <c r="G6" s="563" t="s">
        <v>707</v>
      </c>
      <c r="H6" s="564">
        <v>742708475.72000003</v>
      </c>
      <c r="I6" s="558">
        <v>1.5156465223247598E-2</v>
      </c>
    </row>
    <row r="7" spans="1:9" ht="20.100000000000001" customHeight="1">
      <c r="A7" s="502" t="s">
        <v>779</v>
      </c>
      <c r="B7" s="562">
        <v>8553516.6899999995</v>
      </c>
      <c r="C7" s="1776">
        <v>42641404.490000002</v>
      </c>
      <c r="D7" s="1776">
        <v>307011427.41000003</v>
      </c>
      <c r="E7" s="1776">
        <v>360567484.44999999</v>
      </c>
      <c r="F7" s="1778">
        <v>738503990.32000005</v>
      </c>
      <c r="G7" s="1912">
        <v>244441167.97</v>
      </c>
      <c r="H7" s="564">
        <v>1701718991.3300002</v>
      </c>
      <c r="I7" s="558">
        <v>3.4727010065193721E-2</v>
      </c>
    </row>
    <row r="8" spans="1:9" ht="20.100000000000001" customHeight="1">
      <c r="A8" s="502" t="s">
        <v>780</v>
      </c>
      <c r="B8" s="562">
        <v>15759224.68</v>
      </c>
      <c r="C8" s="1776">
        <v>72912208.209999993</v>
      </c>
      <c r="D8" s="1776">
        <v>562142008.41999996</v>
      </c>
      <c r="E8" s="1776">
        <v>883782002.70000005</v>
      </c>
      <c r="F8" s="1776">
        <v>62798863.469999999</v>
      </c>
      <c r="G8" s="716">
        <v>1245201267</v>
      </c>
      <c r="H8" s="564">
        <v>2842595574.48</v>
      </c>
      <c r="I8" s="558">
        <v>5.8008899018685951E-2</v>
      </c>
    </row>
    <row r="9" spans="1:9" ht="20.100000000000001" customHeight="1">
      <c r="A9" s="502" t="s">
        <v>781</v>
      </c>
      <c r="B9" s="562">
        <v>14384358.59</v>
      </c>
      <c r="C9" s="1776">
        <v>64119879.789999999</v>
      </c>
      <c r="D9" s="1776">
        <v>291527452.04000002</v>
      </c>
      <c r="E9" s="1776">
        <v>281353421.47000003</v>
      </c>
      <c r="F9" s="1776">
        <v>102443025.2</v>
      </c>
      <c r="G9" s="716">
        <v>28986398.059999999</v>
      </c>
      <c r="H9" s="564">
        <v>782814535.1500001</v>
      </c>
      <c r="I9" s="558">
        <v>1.5974910299430441E-2</v>
      </c>
    </row>
    <row r="10" spans="1:9" ht="20.100000000000001" customHeight="1">
      <c r="A10" s="502" t="s">
        <v>782</v>
      </c>
      <c r="B10" s="562">
        <v>22619909.649999999</v>
      </c>
      <c r="C10" s="1776">
        <v>130976588.53</v>
      </c>
      <c r="D10" s="1776">
        <v>1304883787.5999999</v>
      </c>
      <c r="E10" s="1776">
        <v>2373964242.3000002</v>
      </c>
      <c r="F10" s="1776">
        <v>3045986954.1999998</v>
      </c>
      <c r="G10" s="716">
        <v>7922330903.3000002</v>
      </c>
      <c r="H10" s="564">
        <v>14800762385.58</v>
      </c>
      <c r="I10" s="558">
        <v>0.30203942422647867</v>
      </c>
    </row>
    <row r="11" spans="1:9" ht="20.100000000000001" customHeight="1">
      <c r="A11" s="502" t="s">
        <v>783</v>
      </c>
      <c r="B11" s="562">
        <v>50847026.210000001</v>
      </c>
      <c r="C11" s="1776">
        <v>140236843.87</v>
      </c>
      <c r="D11" s="1776">
        <v>996944415.64999998</v>
      </c>
      <c r="E11" s="1776">
        <v>1694387672.4000001</v>
      </c>
      <c r="F11" s="1776">
        <v>747461105.83000004</v>
      </c>
      <c r="G11" s="716">
        <v>17738441763</v>
      </c>
      <c r="H11" s="564">
        <v>21368318826.959999</v>
      </c>
      <c r="I11" s="558">
        <v>0.4360636666575271</v>
      </c>
    </row>
    <row r="12" spans="1:9" ht="20.100000000000001" customHeight="1">
      <c r="A12" s="444">
        <v>2010</v>
      </c>
      <c r="B12" s="562">
        <v>13349040.220000001</v>
      </c>
      <c r="C12" s="1776">
        <v>72340128.810000002</v>
      </c>
      <c r="D12" s="1776">
        <v>358112189.45999998</v>
      </c>
      <c r="E12" s="1776">
        <v>404389190.26999998</v>
      </c>
      <c r="F12" s="1776">
        <v>324974853.07999998</v>
      </c>
      <c r="G12" s="563" t="s">
        <v>707</v>
      </c>
      <c r="H12" s="564">
        <v>1173165401.8399999</v>
      </c>
      <c r="I12" s="558">
        <v>2.3940807457283789E-2</v>
      </c>
    </row>
    <row r="13" spans="1:9" ht="20.100000000000001" customHeight="1">
      <c r="A13" s="444">
        <v>2011</v>
      </c>
      <c r="B13" s="562">
        <v>18875204.899999999</v>
      </c>
      <c r="C13" s="1776">
        <v>52118152.270000003</v>
      </c>
      <c r="D13" s="1776">
        <v>223206571.44</v>
      </c>
      <c r="E13" s="1776">
        <v>388130719.33999997</v>
      </c>
      <c r="F13" s="1777" t="s">
        <v>707</v>
      </c>
      <c r="G13" s="563" t="s">
        <v>707</v>
      </c>
      <c r="H13" s="564">
        <v>682330647.95000005</v>
      </c>
      <c r="I13" s="558">
        <v>1.3924333805918473E-2</v>
      </c>
    </row>
    <row r="14" spans="1:9" ht="20.100000000000001" customHeight="1">
      <c r="A14" s="444">
        <v>2012</v>
      </c>
      <c r="B14" s="562">
        <v>24913303.530000001</v>
      </c>
      <c r="C14" s="1776">
        <v>78425150.689999998</v>
      </c>
      <c r="D14" s="1776">
        <v>355046729.05000001</v>
      </c>
      <c r="E14" s="1776">
        <v>360596098.82999998</v>
      </c>
      <c r="F14" s="1776">
        <v>111987413.98</v>
      </c>
      <c r="G14" s="563" t="s">
        <v>707</v>
      </c>
      <c r="H14" s="564">
        <v>930968696.07999992</v>
      </c>
      <c r="I14" s="558">
        <v>1.8998294926404213E-2</v>
      </c>
    </row>
    <row r="15" spans="1:9" ht="20.100000000000001" customHeight="1">
      <c r="A15" s="444">
        <v>2013</v>
      </c>
      <c r="B15" s="562">
        <v>31647923.460000001</v>
      </c>
      <c r="C15" s="1776">
        <v>71858369.170000002</v>
      </c>
      <c r="D15" s="1776">
        <v>270440935.69</v>
      </c>
      <c r="E15" s="1776">
        <v>512708369.55000001</v>
      </c>
      <c r="F15" s="1776">
        <v>558735783.77999997</v>
      </c>
      <c r="G15" s="563" t="s">
        <v>707</v>
      </c>
      <c r="H15" s="564">
        <v>1445391381.6500001</v>
      </c>
      <c r="I15" s="558">
        <v>2.949612792384362E-2</v>
      </c>
    </row>
    <row r="16" spans="1:9" ht="20.100000000000001" customHeight="1">
      <c r="A16" s="444">
        <v>2014</v>
      </c>
      <c r="B16" s="562">
        <v>13453115.949999999</v>
      </c>
      <c r="C16" s="1776">
        <v>28187647.539999999</v>
      </c>
      <c r="D16" s="1776">
        <v>264063997.87</v>
      </c>
      <c r="E16" s="1776">
        <v>202476604.94999999</v>
      </c>
      <c r="F16" s="1777" t="s">
        <v>707</v>
      </c>
      <c r="G16" s="563">
        <v>272596037.48000002</v>
      </c>
      <c r="H16" s="564">
        <v>780777403.78999996</v>
      </c>
      <c r="I16" s="558">
        <v>1.5933338523124674E-2</v>
      </c>
    </row>
    <row r="17" spans="1:9" ht="20.100000000000001" customHeight="1">
      <c r="A17" s="444">
        <v>2015</v>
      </c>
      <c r="B17" s="562">
        <v>11669343.710000001</v>
      </c>
      <c r="C17" s="1776">
        <v>30829068.079999998</v>
      </c>
      <c r="D17" s="1776">
        <v>122630045.18000001</v>
      </c>
      <c r="E17" s="1776">
        <v>147162696.75999999</v>
      </c>
      <c r="F17" s="1777">
        <v>342095521.00999999</v>
      </c>
      <c r="G17" s="563" t="s">
        <v>707</v>
      </c>
      <c r="H17" s="564">
        <v>654386674.74000001</v>
      </c>
      <c r="I17" s="558">
        <v>1.3354080641988782E-2</v>
      </c>
    </row>
    <row r="18" spans="1:9" ht="20.100000000000001" customHeight="1">
      <c r="A18" s="444">
        <v>2016</v>
      </c>
      <c r="B18" s="562">
        <v>5506005.8499999996</v>
      </c>
      <c r="C18" s="1776">
        <v>15899927.41</v>
      </c>
      <c r="D18" s="1776">
        <v>91156434.540000007</v>
      </c>
      <c r="E18" s="1776">
        <v>281168037.5</v>
      </c>
      <c r="F18" s="1777">
        <v>342672975.23000002</v>
      </c>
      <c r="G18" s="563">
        <v>108201447.73999999</v>
      </c>
      <c r="H18" s="564">
        <v>844604828.26999998</v>
      </c>
      <c r="I18" s="558">
        <v>1.7235865922563279E-2</v>
      </c>
    </row>
    <row r="19" spans="1:9" s="670" customFormat="1" ht="20.100000000000001" customHeight="1">
      <c r="A19" s="444"/>
      <c r="B19" s="562"/>
      <c r="C19" s="1776"/>
      <c r="D19" s="1776"/>
      <c r="E19" s="1776"/>
      <c r="F19" s="1777"/>
      <c r="G19" s="563"/>
      <c r="H19" s="564"/>
      <c r="I19" s="558"/>
    </row>
    <row r="20" spans="1:9" ht="20.100000000000001" customHeight="1">
      <c r="A20" s="502" t="s">
        <v>165</v>
      </c>
      <c r="B20" s="559">
        <v>252859688.56</v>
      </c>
      <c r="C20" s="1778">
        <v>861526411.79999995</v>
      </c>
      <c r="D20" s="1778">
        <v>5536022837.75</v>
      </c>
      <c r="E20" s="1778">
        <v>8414481558.3500004</v>
      </c>
      <c r="F20" s="1779">
        <v>6377660486.1000004</v>
      </c>
      <c r="G20" s="560">
        <v>27560198984.549999</v>
      </c>
      <c r="H20" s="561">
        <v>49002749967.109993</v>
      </c>
      <c r="I20" s="558"/>
    </row>
    <row r="21" spans="1:9" s="449" customFormat="1" ht="20.100000000000001" customHeight="1">
      <c r="A21" s="529" t="s">
        <v>746</v>
      </c>
      <c r="B21" s="1295">
        <v>5.1601122126761481E-3</v>
      </c>
      <c r="C21" s="1296">
        <v>1.7581184982031522E-2</v>
      </c>
      <c r="D21" s="1296">
        <v>0.11297371762739247</v>
      </c>
      <c r="E21" s="1296">
        <v>0.17171447651402608</v>
      </c>
      <c r="F21" s="1296">
        <v>0.13014903225595711</v>
      </c>
      <c r="G21" s="1297">
        <v>0.56242147640791684</v>
      </c>
      <c r="H21" s="1103"/>
      <c r="I21" s="1294">
        <v>1</v>
      </c>
    </row>
    <row r="22" spans="1:9" s="670" customFormat="1" ht="20.100000000000001" customHeight="1" thickBot="1">
      <c r="A22" s="1104"/>
      <c r="B22" s="1105"/>
      <c r="C22" s="1106"/>
      <c r="D22" s="1106"/>
      <c r="E22" s="1106"/>
      <c r="F22" s="1107"/>
      <c r="G22" s="1108"/>
      <c r="H22" s="1109"/>
      <c r="I22" s="1110"/>
    </row>
    <row r="24" spans="1:9" ht="12.75" customHeight="1">
      <c r="A24" s="8" t="s">
        <v>157</v>
      </c>
      <c r="B24" s="8"/>
      <c r="C24" s="8"/>
      <c r="D24" s="8"/>
      <c r="E24" s="8"/>
      <c r="F24" s="8"/>
      <c r="G24" s="8"/>
      <c r="H24" s="8"/>
      <c r="I24" s="8"/>
    </row>
    <row r="25" spans="1:9" ht="12.75" customHeight="1">
      <c r="A25" s="3" t="s">
        <v>161</v>
      </c>
      <c r="B25" s="3"/>
      <c r="C25" s="3"/>
      <c r="D25" s="3"/>
      <c r="E25" s="3"/>
      <c r="F25" s="3"/>
      <c r="G25" s="3"/>
    </row>
    <row r="26" spans="1:9" ht="12.75" customHeight="1">
      <c r="A26" s="8" t="s">
        <v>208</v>
      </c>
      <c r="B26" s="8"/>
      <c r="C26" s="8"/>
      <c r="D26" s="8"/>
      <c r="E26" s="8"/>
      <c r="F26" s="8"/>
      <c r="G26" s="8"/>
      <c r="H26" s="8"/>
      <c r="I26" s="8"/>
    </row>
    <row r="27" spans="1:9" ht="12.75" customHeight="1">
      <c r="A27" s="8" t="s">
        <v>166</v>
      </c>
      <c r="B27" s="8"/>
      <c r="C27" s="8"/>
      <c r="D27" s="8"/>
      <c r="E27" s="8"/>
      <c r="F27" s="8"/>
      <c r="G27" s="8"/>
      <c r="H27" s="8"/>
      <c r="I27" s="8"/>
    </row>
    <row r="28" spans="1:9">
      <c r="B28" s="19"/>
      <c r="C28" s="19"/>
      <c r="D28" s="19"/>
      <c r="E28" s="19"/>
      <c r="F28" s="19"/>
      <c r="G28" s="19"/>
      <c r="H28" s="19"/>
    </row>
    <row r="29" spans="1:9">
      <c r="B29" s="20"/>
      <c r="C29" s="20"/>
      <c r="D29" s="20"/>
      <c r="E29" s="20"/>
      <c r="F29" s="20"/>
      <c r="G29" s="21"/>
      <c r="H29" s="21"/>
    </row>
    <row r="33" spans="2:8">
      <c r="B33" s="22"/>
      <c r="C33" s="22"/>
      <c r="D33" s="22"/>
      <c r="E33" s="22"/>
      <c r="F33" s="22"/>
      <c r="G33" s="22"/>
      <c r="H33" s="22"/>
    </row>
    <row r="35" spans="2:8">
      <c r="B35" s="19"/>
      <c r="C35" s="19"/>
      <c r="D35" s="19"/>
      <c r="E35" s="19"/>
      <c r="F35" s="19"/>
      <c r="G35" s="19"/>
    </row>
  </sheetData>
  <mergeCells count="4">
    <mergeCell ref="B2:G2"/>
    <mergeCell ref="H2:I2"/>
    <mergeCell ref="A2:A3"/>
    <mergeCell ref="A1:I1"/>
  </mergeCells>
  <printOptions horizontalCentered="1"/>
  <pageMargins left="0.7" right="0.7" top="0.75" bottom="0.5" header="0.3" footer="0.3"/>
  <pageSetup scale="70" orientation="landscape" r:id="rId1"/>
  <headerFooter scaleWithDoc="0">
    <oddFooter>&amp;R2016 Data Tables</oddFooter>
  </headerFooter>
  <rowBreaks count="1" manualBreakCount="1">
    <brk id="5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CA208-258A-4265-91B9-8B913BFF9084}">
  <sheetPr>
    <pageSetUpPr fitToPage="1"/>
  </sheetPr>
  <dimension ref="A1:H18"/>
  <sheetViews>
    <sheetView zoomScale="90" zoomScaleNormal="90" workbookViewId="0">
      <selection sqref="A1:H1"/>
    </sheetView>
  </sheetViews>
  <sheetFormatPr defaultRowHeight="12.75"/>
  <cols>
    <col min="1" max="6" width="20.7109375" style="17" customWidth="1"/>
    <col min="7" max="8" width="20.7109375" customWidth="1"/>
  </cols>
  <sheetData>
    <row r="1" spans="1:8" ht="99.95" customHeight="1" thickBot="1">
      <c r="A1" s="1958" t="s">
        <v>414</v>
      </c>
      <c r="B1" s="1969"/>
      <c r="C1" s="1969"/>
      <c r="D1" s="1969"/>
      <c r="E1" s="1969"/>
      <c r="F1" s="1969"/>
      <c r="G1" s="1969"/>
      <c r="H1" s="1966"/>
    </row>
    <row r="2" spans="1:8" ht="30" customHeight="1">
      <c r="A2" s="1998" t="s">
        <v>773</v>
      </c>
      <c r="B2" s="2000" t="s">
        <v>184</v>
      </c>
      <c r="C2" s="2001"/>
      <c r="D2" s="2001"/>
      <c r="E2" s="2001"/>
      <c r="F2" s="2002"/>
      <c r="G2" s="1996"/>
      <c r="H2" s="1997"/>
    </row>
    <row r="3" spans="1:8" s="136" customFormat="1" ht="39.950000000000003" customHeight="1" thickBot="1">
      <c r="A3" s="1999"/>
      <c r="B3" s="571" t="s">
        <v>751</v>
      </c>
      <c r="C3" s="139" t="s">
        <v>749</v>
      </c>
      <c r="D3" s="139" t="s">
        <v>752</v>
      </c>
      <c r="E3" s="139" t="s">
        <v>753</v>
      </c>
      <c r="F3" s="572" t="s">
        <v>786</v>
      </c>
      <c r="G3" s="99" t="s">
        <v>745</v>
      </c>
      <c r="H3" s="524" t="s">
        <v>756</v>
      </c>
    </row>
    <row r="4" spans="1:8" s="570" customFormat="1" ht="20.100000000000001" customHeight="1">
      <c r="A4" s="502"/>
      <c r="B4" s="577"/>
      <c r="C4" s="575"/>
      <c r="D4" s="574"/>
      <c r="E4" s="574"/>
      <c r="F4" s="578"/>
      <c r="G4" s="574"/>
      <c r="H4" s="553"/>
    </row>
    <row r="5" spans="1:8" s="570" customFormat="1" ht="20.100000000000001" customHeight="1">
      <c r="A5" s="502" t="s">
        <v>787</v>
      </c>
      <c r="B5" s="573">
        <v>1128</v>
      </c>
      <c r="C5" s="574">
        <v>59</v>
      </c>
      <c r="D5" s="575" t="s">
        <v>270</v>
      </c>
      <c r="E5" s="575" t="s">
        <v>270</v>
      </c>
      <c r="F5" s="576" t="s">
        <v>270</v>
      </c>
      <c r="G5" s="574">
        <v>1187</v>
      </c>
      <c r="H5" s="553">
        <v>0.24889914028098134</v>
      </c>
    </row>
    <row r="6" spans="1:8" s="570" customFormat="1" ht="20.100000000000001" customHeight="1">
      <c r="A6" s="502" t="s">
        <v>775</v>
      </c>
      <c r="B6" s="573">
        <v>1370</v>
      </c>
      <c r="C6" s="574">
        <v>256</v>
      </c>
      <c r="D6" s="574">
        <v>2</v>
      </c>
      <c r="E6" s="575" t="s">
        <v>270</v>
      </c>
      <c r="F6" s="576" t="s">
        <v>270</v>
      </c>
      <c r="G6" s="574">
        <v>1628</v>
      </c>
      <c r="H6" s="553">
        <v>0.34137135667854895</v>
      </c>
    </row>
    <row r="7" spans="1:8" s="570" customFormat="1" ht="20.100000000000001" customHeight="1">
      <c r="A7" s="502" t="s">
        <v>763</v>
      </c>
      <c r="B7" s="573">
        <v>663</v>
      </c>
      <c r="C7" s="574">
        <v>822</v>
      </c>
      <c r="D7" s="574">
        <v>135</v>
      </c>
      <c r="E7" s="575" t="s">
        <v>270</v>
      </c>
      <c r="F7" s="576" t="s">
        <v>270</v>
      </c>
      <c r="G7" s="574">
        <v>1620</v>
      </c>
      <c r="H7" s="553">
        <v>0.33969385615433006</v>
      </c>
    </row>
    <row r="8" spans="1:8" s="570" customFormat="1" ht="20.100000000000001" customHeight="1">
      <c r="A8" s="502" t="s">
        <v>764</v>
      </c>
      <c r="B8" s="573">
        <v>13</v>
      </c>
      <c r="C8" s="574">
        <v>68</v>
      </c>
      <c r="D8" s="574">
        <v>164</v>
      </c>
      <c r="E8" s="574">
        <v>14</v>
      </c>
      <c r="F8" s="576" t="s">
        <v>270</v>
      </c>
      <c r="G8" s="574">
        <v>259</v>
      </c>
      <c r="H8" s="553">
        <v>5.4309079471587335E-2</v>
      </c>
    </row>
    <row r="9" spans="1:8" s="570" customFormat="1" ht="20.100000000000001" customHeight="1">
      <c r="A9" s="502" t="s">
        <v>765</v>
      </c>
      <c r="B9" s="577" t="s">
        <v>270</v>
      </c>
      <c r="C9" s="574">
        <v>1</v>
      </c>
      <c r="D9" s="574">
        <v>14</v>
      </c>
      <c r="E9" s="574">
        <v>23</v>
      </c>
      <c r="F9" s="576" t="s">
        <v>270</v>
      </c>
      <c r="G9" s="574">
        <v>38</v>
      </c>
      <c r="H9" s="553">
        <v>7.9681274900398405E-3</v>
      </c>
    </row>
    <row r="10" spans="1:8" s="570" customFormat="1" ht="20.100000000000001" customHeight="1">
      <c r="A10" s="502" t="s">
        <v>766</v>
      </c>
      <c r="B10" s="577" t="s">
        <v>270</v>
      </c>
      <c r="C10" s="575" t="s">
        <v>270</v>
      </c>
      <c r="D10" s="574">
        <v>7</v>
      </c>
      <c r="E10" s="574">
        <v>21</v>
      </c>
      <c r="F10" s="578">
        <v>9</v>
      </c>
      <c r="G10" s="574">
        <v>37</v>
      </c>
      <c r="H10" s="553">
        <v>7.7584399245124768E-3</v>
      </c>
    </row>
    <row r="11" spans="1:8" s="570" customFormat="1" ht="20.100000000000001" customHeight="1">
      <c r="A11" s="502"/>
      <c r="B11" s="577"/>
      <c r="C11" s="575"/>
      <c r="D11" s="574"/>
      <c r="E11" s="574"/>
      <c r="F11" s="578"/>
      <c r="G11" s="574"/>
      <c r="H11" s="553"/>
    </row>
    <row r="12" spans="1:8" s="570" customFormat="1" ht="20.100000000000001" customHeight="1">
      <c r="A12" s="502" t="s">
        <v>165</v>
      </c>
      <c r="B12" s="573">
        <v>3174</v>
      </c>
      <c r="C12" s="574">
        <v>1206</v>
      </c>
      <c r="D12" s="574">
        <v>322</v>
      </c>
      <c r="E12" s="574">
        <v>58</v>
      </c>
      <c r="F12" s="578">
        <v>9</v>
      </c>
      <c r="G12" s="574">
        <v>4769</v>
      </c>
      <c r="H12" s="579"/>
    </row>
    <row r="13" spans="1:8" s="449" customFormat="1" ht="20.100000000000001" customHeight="1">
      <c r="A13" s="529" t="s">
        <v>746</v>
      </c>
      <c r="B13" s="1095">
        <v>0.66554833298385407</v>
      </c>
      <c r="C13" s="1093">
        <v>0.25288320402600128</v>
      </c>
      <c r="D13" s="1093">
        <v>6.751939609981128E-2</v>
      </c>
      <c r="E13" s="1093">
        <v>1.2161878800587125E-2</v>
      </c>
      <c r="F13" s="1096">
        <v>1.887188089746278E-3</v>
      </c>
      <c r="G13" s="1094"/>
      <c r="H13" s="1097">
        <v>0.99999999999999989</v>
      </c>
    </row>
    <row r="14" spans="1:8" s="570" customFormat="1" ht="20.100000000000001" customHeight="1" thickBot="1">
      <c r="A14" s="1045"/>
      <c r="B14" s="1098"/>
      <c r="C14" s="1099"/>
      <c r="D14" s="1100"/>
      <c r="E14" s="1100"/>
      <c r="F14" s="1101"/>
      <c r="G14" s="1100"/>
      <c r="H14" s="1102"/>
    </row>
    <row r="16" spans="1:8" s="570" customFormat="1" ht="12.75" customHeight="1">
      <c r="A16" s="8" t="s">
        <v>157</v>
      </c>
      <c r="B16" s="8"/>
      <c r="C16" s="8"/>
      <c r="D16" s="8"/>
      <c r="E16" s="8"/>
      <c r="F16" s="8"/>
      <c r="G16" s="8"/>
      <c r="H16" s="8"/>
    </row>
    <row r="17" spans="1:8" s="570" customFormat="1" ht="12.75" customHeight="1">
      <c r="A17" s="3" t="s">
        <v>161</v>
      </c>
      <c r="B17" s="3"/>
      <c r="C17" s="3"/>
      <c r="D17" s="3"/>
      <c r="E17" s="3"/>
      <c r="F17" s="3"/>
      <c r="G17" s="3"/>
    </row>
    <row r="18" spans="1:8" s="570" customFormat="1" ht="12.75" customHeight="1">
      <c r="A18" s="8" t="s">
        <v>160</v>
      </c>
      <c r="B18" s="8"/>
      <c r="C18" s="8"/>
      <c r="D18" s="8"/>
      <c r="E18" s="8"/>
      <c r="F18" s="8"/>
      <c r="G18" s="8"/>
      <c r="H18" s="8"/>
    </row>
  </sheetData>
  <mergeCells count="4">
    <mergeCell ref="G2:H2"/>
    <mergeCell ref="A2:A3"/>
    <mergeCell ref="B2:F2"/>
    <mergeCell ref="A1:H1"/>
  </mergeCells>
  <printOptions horizontalCentered="1"/>
  <pageMargins left="0.7" right="0.7" top="0.75" bottom="0.5" header="0.3" footer="0.3"/>
  <pageSetup scale="75" orientation="landscape" r:id="rId1"/>
  <headerFooter scaleWithDoc="0">
    <oddFooter>&amp;R2016 Data Tables</oddFooter>
  </headerFooter>
  <rowBreaks count="1" manualBreakCount="1">
    <brk id="5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54D5C-8216-4112-9EC5-81AE75B9D207}">
  <sheetPr>
    <pageSetUpPr fitToPage="1"/>
  </sheetPr>
  <dimension ref="A1:H19"/>
  <sheetViews>
    <sheetView zoomScale="90" zoomScaleNormal="90" workbookViewId="0">
      <selection sqref="A1:H1"/>
    </sheetView>
  </sheetViews>
  <sheetFormatPr defaultRowHeight="12.75"/>
  <cols>
    <col min="1" max="6" width="17.7109375" style="17" customWidth="1"/>
    <col min="7" max="9" width="17.7109375" customWidth="1"/>
  </cols>
  <sheetData>
    <row r="1" spans="1:8" ht="99.95" customHeight="1" thickBot="1">
      <c r="A1" s="1958" t="s">
        <v>415</v>
      </c>
      <c r="B1" s="1969"/>
      <c r="C1" s="1969"/>
      <c r="D1" s="1969"/>
      <c r="E1" s="1969"/>
      <c r="F1" s="1969"/>
      <c r="G1" s="1969"/>
      <c r="H1" s="1966"/>
    </row>
    <row r="2" spans="1:8" ht="30" customHeight="1">
      <c r="A2" s="1998" t="s">
        <v>472</v>
      </c>
      <c r="B2" s="2004" t="s">
        <v>197</v>
      </c>
      <c r="C2" s="1973"/>
      <c r="D2" s="1973"/>
      <c r="E2" s="1973"/>
      <c r="F2" s="2005"/>
      <c r="G2" s="142"/>
      <c r="H2" s="600"/>
    </row>
    <row r="3" spans="1:8" ht="30" customHeight="1" thickBot="1">
      <c r="A3" s="2003"/>
      <c r="B3" s="11" t="s">
        <v>463</v>
      </c>
      <c r="C3" s="143" t="s">
        <v>199</v>
      </c>
      <c r="D3" s="143" t="s">
        <v>200</v>
      </c>
      <c r="E3" s="143" t="s">
        <v>201</v>
      </c>
      <c r="F3" s="606" t="s">
        <v>464</v>
      </c>
      <c r="G3" s="99" t="s">
        <v>190</v>
      </c>
      <c r="H3" s="524" t="s">
        <v>756</v>
      </c>
    </row>
    <row r="4" spans="1:8" s="570" customFormat="1" ht="20.100000000000001" customHeight="1">
      <c r="A4" s="502"/>
      <c r="B4" s="607"/>
      <c r="C4" s="601"/>
      <c r="D4" s="602"/>
      <c r="E4" s="602"/>
      <c r="F4" s="608"/>
      <c r="G4" s="601"/>
      <c r="H4" s="603"/>
    </row>
    <row r="5" spans="1:8" s="570" customFormat="1" ht="20.100000000000001" customHeight="1">
      <c r="A5" s="502" t="s">
        <v>787</v>
      </c>
      <c r="B5" s="1298">
        <v>153053814.84</v>
      </c>
      <c r="C5" s="1299">
        <v>99805873.719999999</v>
      </c>
      <c r="D5" s="1300" t="s">
        <v>707</v>
      </c>
      <c r="E5" s="1300" t="s">
        <v>707</v>
      </c>
      <c r="F5" s="1301" t="s">
        <v>707</v>
      </c>
      <c r="G5" s="1299">
        <v>252859688.56</v>
      </c>
      <c r="H5" s="509">
        <v>5.1601122126435041E-3</v>
      </c>
    </row>
    <row r="6" spans="1:8" s="570" customFormat="1" ht="20.100000000000001" customHeight="1">
      <c r="A6" s="502" t="s">
        <v>775</v>
      </c>
      <c r="B6" s="1302">
        <v>329423093.06</v>
      </c>
      <c r="C6" s="1303">
        <v>507791858.61000001</v>
      </c>
      <c r="D6" s="1304">
        <v>24311460.129999999</v>
      </c>
      <c r="E6" s="1300" t="s">
        <v>707</v>
      </c>
      <c r="F6" s="1301" t="s">
        <v>707</v>
      </c>
      <c r="G6" s="1303">
        <v>861526411.80000007</v>
      </c>
      <c r="H6" s="509">
        <v>1.7581184981920302E-2</v>
      </c>
    </row>
    <row r="7" spans="1:8" s="570" customFormat="1" ht="20.100000000000001" customHeight="1">
      <c r="A7" s="502" t="s">
        <v>763</v>
      </c>
      <c r="B7" s="1302">
        <v>253477516.90000001</v>
      </c>
      <c r="C7" s="1303">
        <v>2841053447.1999998</v>
      </c>
      <c r="D7" s="1303">
        <v>2441491873.6999998</v>
      </c>
      <c r="E7" s="1300" t="s">
        <v>707</v>
      </c>
      <c r="F7" s="1301" t="s">
        <v>707</v>
      </c>
      <c r="G7" s="1303">
        <v>5536022837.7999992</v>
      </c>
      <c r="H7" s="509">
        <v>0.1129737176276981</v>
      </c>
    </row>
    <row r="8" spans="1:8" s="570" customFormat="1" ht="20.100000000000001" customHeight="1">
      <c r="A8" s="502" t="s">
        <v>764</v>
      </c>
      <c r="B8" s="1302">
        <v>6417091.3300000001</v>
      </c>
      <c r="C8" s="1303">
        <v>332985664.68000001</v>
      </c>
      <c r="D8" s="1303">
        <v>6046863548</v>
      </c>
      <c r="E8" s="1299">
        <v>2028215254.3</v>
      </c>
      <c r="F8" s="1301" t="s">
        <v>707</v>
      </c>
      <c r="G8" s="1303">
        <v>8414481558.3100004</v>
      </c>
      <c r="H8" s="509">
        <v>0.17171447651212346</v>
      </c>
    </row>
    <row r="9" spans="1:8" s="570" customFormat="1" ht="20.100000000000001" customHeight="1">
      <c r="A9" s="502" t="s">
        <v>765</v>
      </c>
      <c r="B9" s="1305" t="s">
        <v>707</v>
      </c>
      <c r="C9" s="1303">
        <v>6420835.0700000003</v>
      </c>
      <c r="D9" s="1303">
        <v>782574767.20000005</v>
      </c>
      <c r="E9" s="1303">
        <v>5588664883.8999996</v>
      </c>
      <c r="F9" s="1301" t="s">
        <v>707</v>
      </c>
      <c r="G9" s="1303">
        <v>6377660486.1700001</v>
      </c>
      <c r="H9" s="509">
        <v>0.13014903225656224</v>
      </c>
    </row>
    <row r="10" spans="1:8" s="570" customFormat="1" ht="20.100000000000001" customHeight="1">
      <c r="A10" s="502" t="s">
        <v>150</v>
      </c>
      <c r="B10" s="1305" t="s">
        <v>707</v>
      </c>
      <c r="C10" s="1300" t="s">
        <v>707</v>
      </c>
      <c r="D10" s="1303">
        <v>339885498.07999998</v>
      </c>
      <c r="E10" s="1303">
        <v>8030231867.6999998</v>
      </c>
      <c r="F10" s="1306">
        <v>19190081619</v>
      </c>
      <c r="G10" s="1303">
        <v>27560198984.779999</v>
      </c>
      <c r="H10" s="509">
        <v>0.56242147640905238</v>
      </c>
    </row>
    <row r="11" spans="1:8" s="570" customFormat="1" ht="20.100000000000001" customHeight="1">
      <c r="A11" s="502"/>
      <c r="B11" s="1305"/>
      <c r="C11" s="1300"/>
      <c r="D11" s="1307"/>
      <c r="E11" s="1307"/>
      <c r="F11" s="1308"/>
      <c r="G11" s="1307"/>
      <c r="H11" s="509"/>
    </row>
    <row r="12" spans="1:8" s="570" customFormat="1" ht="20.100000000000001" customHeight="1">
      <c r="A12" s="502" t="s">
        <v>165</v>
      </c>
      <c r="B12" s="1298">
        <v>742371516.13</v>
      </c>
      <c r="C12" s="1299">
        <v>3788057679.2799997</v>
      </c>
      <c r="D12" s="1299">
        <v>9635127147.1100006</v>
      </c>
      <c r="E12" s="1299">
        <v>15647112005.9</v>
      </c>
      <c r="F12" s="1306">
        <v>19190081619</v>
      </c>
      <c r="G12" s="1299">
        <v>49002749967.419998</v>
      </c>
      <c r="H12" s="1312"/>
    </row>
    <row r="13" spans="1:8" s="570" customFormat="1" ht="20.100000000000001" customHeight="1">
      <c r="A13" s="502" t="s">
        <v>746</v>
      </c>
      <c r="B13" s="1309">
        <v>1.5149588882737675E-2</v>
      </c>
      <c r="C13" s="1310">
        <v>7.7302961197045689E-2</v>
      </c>
      <c r="D13" s="1310">
        <v>0.19662421299857696</v>
      </c>
      <c r="E13" s="1310">
        <v>0.31931089614977015</v>
      </c>
      <c r="F13" s="1311">
        <v>0.39161234077186957</v>
      </c>
      <c r="G13" s="1090"/>
      <c r="H13" s="509">
        <v>1</v>
      </c>
    </row>
    <row r="14" spans="1:8" s="570" customFormat="1" ht="20.100000000000001" customHeight="1" thickBot="1">
      <c r="A14" s="1045"/>
      <c r="B14" s="1085"/>
      <c r="C14" s="1080"/>
      <c r="D14" s="1091"/>
      <c r="E14" s="1091"/>
      <c r="F14" s="1092"/>
      <c r="G14" s="1080"/>
      <c r="H14" s="1081"/>
    </row>
    <row r="16" spans="1:8" ht="12.75" customHeight="1">
      <c r="A16" s="8" t="s">
        <v>157</v>
      </c>
    </row>
    <row r="17" spans="1:7" ht="12.75" customHeight="1">
      <c r="A17" s="447" t="s">
        <v>161</v>
      </c>
      <c r="B17" s="447"/>
      <c r="C17" s="447"/>
      <c r="D17" s="447"/>
      <c r="E17" s="447"/>
      <c r="F17" s="447"/>
      <c r="G17" s="447"/>
    </row>
    <row r="18" spans="1:7" ht="12.75" customHeight="1">
      <c r="A18" s="8" t="s">
        <v>160</v>
      </c>
    </row>
    <row r="19" spans="1:7" ht="12.75" customHeight="1">
      <c r="A19" s="8" t="s">
        <v>166</v>
      </c>
    </row>
  </sheetData>
  <mergeCells count="3">
    <mergeCell ref="A2:A3"/>
    <mergeCell ref="B2:F2"/>
    <mergeCell ref="A1:H1"/>
  </mergeCells>
  <printOptions horizontalCentered="1"/>
  <pageMargins left="0.7" right="0.7" top="0.75" bottom="0.5" header="0.3" footer="0.3"/>
  <pageSetup scale="88" orientation="landscape" r:id="rId1"/>
  <headerFooter scaleWithDoc="0">
    <oddFooter>&amp;R2016 Data Tables</oddFooter>
  </headerFooter>
  <rowBreaks count="1" manualBreakCount="1">
    <brk id="50"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36E15-7B9A-4DFB-A1BC-B7E333F64FB2}">
  <sheetPr>
    <pageSetUpPr fitToPage="1"/>
  </sheetPr>
  <dimension ref="A1:G16"/>
  <sheetViews>
    <sheetView zoomScale="80" zoomScaleNormal="80" workbookViewId="0">
      <selection activeCell="L7" sqref="L7"/>
    </sheetView>
  </sheetViews>
  <sheetFormatPr defaultRowHeight="12.75"/>
  <cols>
    <col min="1" max="1" width="19.7109375" style="17" customWidth="1"/>
    <col min="2" max="7" width="18.7109375" style="17" customWidth="1"/>
  </cols>
  <sheetData>
    <row r="1" spans="1:7" ht="99.95" customHeight="1" thickBot="1">
      <c r="A1" s="1958" t="s">
        <v>1063</v>
      </c>
      <c r="B1" s="1969"/>
      <c r="C1" s="1969"/>
      <c r="D1" s="1969"/>
      <c r="E1" s="1969"/>
      <c r="F1" s="1969"/>
      <c r="G1" s="1966"/>
    </row>
    <row r="2" spans="1:7" ht="30" customHeight="1">
      <c r="A2" s="1998" t="s">
        <v>467</v>
      </c>
      <c r="B2" s="2004" t="s">
        <v>191</v>
      </c>
      <c r="C2" s="1973"/>
      <c r="D2" s="1973"/>
      <c r="E2" s="1989"/>
      <c r="F2" s="2008" t="s">
        <v>187</v>
      </c>
      <c r="G2" s="2006" t="s">
        <v>465</v>
      </c>
    </row>
    <row r="3" spans="1:7" ht="30" customHeight="1" thickBot="1">
      <c r="A3" s="1975"/>
      <c r="B3" s="446" t="s">
        <v>192</v>
      </c>
      <c r="C3" s="139" t="s">
        <v>209</v>
      </c>
      <c r="D3" s="139" t="s">
        <v>210</v>
      </c>
      <c r="E3" s="1082" t="s">
        <v>195</v>
      </c>
      <c r="F3" s="2009"/>
      <c r="G3" s="2007"/>
    </row>
    <row r="4" spans="1:7" s="570" customFormat="1" ht="20.100000000000001" customHeight="1">
      <c r="A4" s="502"/>
      <c r="B4" s="609"/>
      <c r="C4" s="604"/>
      <c r="D4" s="604"/>
      <c r="E4" s="1084"/>
      <c r="F4" s="604"/>
      <c r="G4" s="603"/>
    </row>
    <row r="5" spans="1:7" s="570" customFormat="1" ht="20.100000000000001" customHeight="1">
      <c r="A5" s="502" t="s">
        <v>787</v>
      </c>
      <c r="B5" s="1317">
        <v>457</v>
      </c>
      <c r="C5" s="1318">
        <v>250</v>
      </c>
      <c r="D5" s="1318">
        <v>207</v>
      </c>
      <c r="E5" s="1319">
        <v>273</v>
      </c>
      <c r="F5" s="1313">
        <v>1187</v>
      </c>
      <c r="G5" s="1314">
        <v>0.24889914028098134</v>
      </c>
    </row>
    <row r="6" spans="1:7" s="570" customFormat="1" ht="20.100000000000001" customHeight="1">
      <c r="A6" s="502" t="s">
        <v>775</v>
      </c>
      <c r="B6" s="1317">
        <v>462</v>
      </c>
      <c r="C6" s="1318">
        <v>433</v>
      </c>
      <c r="D6" s="1318">
        <v>427</v>
      </c>
      <c r="E6" s="1319">
        <v>306</v>
      </c>
      <c r="F6" s="1313">
        <v>1628</v>
      </c>
      <c r="G6" s="1314">
        <v>0.34137135667854895</v>
      </c>
    </row>
    <row r="7" spans="1:7" s="570" customFormat="1" ht="20.100000000000001" customHeight="1">
      <c r="A7" s="502" t="s">
        <v>763</v>
      </c>
      <c r="B7" s="1317">
        <v>269</v>
      </c>
      <c r="C7" s="1318">
        <v>438</v>
      </c>
      <c r="D7" s="1318">
        <v>630</v>
      </c>
      <c r="E7" s="1319">
        <v>283</v>
      </c>
      <c r="F7" s="1313">
        <v>1620</v>
      </c>
      <c r="G7" s="1314">
        <v>0.33969385615433006</v>
      </c>
    </row>
    <row r="8" spans="1:7" s="570" customFormat="1" ht="20.100000000000001" customHeight="1">
      <c r="A8" s="502" t="s">
        <v>764</v>
      </c>
      <c r="B8" s="1317">
        <v>34</v>
      </c>
      <c r="C8" s="1318">
        <v>80</v>
      </c>
      <c r="D8" s="1318">
        <v>106</v>
      </c>
      <c r="E8" s="1319">
        <v>39</v>
      </c>
      <c r="F8" s="1313">
        <v>259</v>
      </c>
      <c r="G8" s="1314">
        <v>5.4309079471587335E-2</v>
      </c>
    </row>
    <row r="9" spans="1:7" s="570" customFormat="1" ht="20.100000000000001" customHeight="1">
      <c r="A9" s="502" t="s">
        <v>765</v>
      </c>
      <c r="B9" s="1317">
        <v>4</v>
      </c>
      <c r="C9" s="1318">
        <v>15</v>
      </c>
      <c r="D9" s="1318">
        <v>16</v>
      </c>
      <c r="E9" s="1319">
        <v>3</v>
      </c>
      <c r="F9" s="1313">
        <v>38</v>
      </c>
      <c r="G9" s="1314">
        <v>7.9681274900398405E-3</v>
      </c>
    </row>
    <row r="10" spans="1:7" s="570" customFormat="1" ht="20.100000000000001" customHeight="1">
      <c r="A10" s="502" t="s">
        <v>766</v>
      </c>
      <c r="B10" s="1317">
        <v>1</v>
      </c>
      <c r="C10" s="1318">
        <v>11</v>
      </c>
      <c r="D10" s="1318">
        <v>21</v>
      </c>
      <c r="E10" s="1319">
        <v>4</v>
      </c>
      <c r="F10" s="1313">
        <v>37</v>
      </c>
      <c r="G10" s="1314">
        <v>7.7584399245124768E-3</v>
      </c>
    </row>
    <row r="11" spans="1:7" s="570" customFormat="1" ht="20.100000000000001" customHeight="1">
      <c r="A11" s="502"/>
      <c r="B11" s="1317"/>
      <c r="C11" s="1318"/>
      <c r="D11" s="1318"/>
      <c r="E11" s="1319"/>
      <c r="F11" s="1313"/>
      <c r="G11" s="1315"/>
    </row>
    <row r="12" spans="1:7" s="570" customFormat="1" ht="20.100000000000001" customHeight="1">
      <c r="A12" s="502" t="s">
        <v>165</v>
      </c>
      <c r="B12" s="1317">
        <v>1227</v>
      </c>
      <c r="C12" s="1318">
        <v>1227</v>
      </c>
      <c r="D12" s="1318">
        <v>1407</v>
      </c>
      <c r="E12" s="1319">
        <v>908</v>
      </c>
      <c r="F12" s="1313">
        <v>4769</v>
      </c>
      <c r="G12" s="1316"/>
    </row>
    <row r="13" spans="1:7" s="449" customFormat="1" ht="20.100000000000001" customHeight="1">
      <c r="A13" s="529" t="s">
        <v>746</v>
      </c>
      <c r="B13" s="1261">
        <v>0.25728664290207592</v>
      </c>
      <c r="C13" s="1262">
        <v>0.25728664290207592</v>
      </c>
      <c r="D13" s="1262">
        <v>0.29503040469700148</v>
      </c>
      <c r="E13" s="1320">
        <v>0.19039630949884673</v>
      </c>
      <c r="F13" s="1285"/>
      <c r="G13" s="1255">
        <v>1</v>
      </c>
    </row>
    <row r="14" spans="1:7" s="570" customFormat="1" ht="20.100000000000001" customHeight="1" thickBot="1">
      <c r="A14" s="1045"/>
      <c r="B14" s="1088"/>
      <c r="C14" s="1087"/>
      <c r="D14" s="1087"/>
      <c r="E14" s="1089"/>
      <c r="F14" s="1087"/>
      <c r="G14" s="1081"/>
    </row>
    <row r="16" spans="1:7">
      <c r="A16" s="8" t="s">
        <v>157</v>
      </c>
    </row>
  </sheetData>
  <mergeCells count="5">
    <mergeCell ref="B2:E2"/>
    <mergeCell ref="A2:A3"/>
    <mergeCell ref="G2:G3"/>
    <mergeCell ref="F2:F3"/>
    <mergeCell ref="A1:G1"/>
  </mergeCells>
  <printOptions horizontalCentered="1"/>
  <pageMargins left="0.7" right="0.7" top="0.75" bottom="0.5" header="0.3" footer="0.3"/>
  <pageSetup scale="94" orientation="landscape" r:id="rId1"/>
  <headerFooter scaleWithDoc="0">
    <oddFooter>&amp;R2016 Data Tables</oddFooter>
  </headerFooter>
  <rowBreaks count="1" manualBreakCount="1">
    <brk id="51"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CA27B1-CE7E-4CCA-9ED6-3ACCD01F4308}">
  <sheetPr>
    <pageSetUpPr fitToPage="1"/>
  </sheetPr>
  <dimension ref="A1:G19"/>
  <sheetViews>
    <sheetView zoomScale="90" zoomScaleNormal="90" workbookViewId="0">
      <selection sqref="A1:G1"/>
    </sheetView>
  </sheetViews>
  <sheetFormatPr defaultColWidth="9.140625" defaultRowHeight="12.75"/>
  <cols>
    <col min="1" max="1" width="18.7109375" style="17" customWidth="1"/>
    <col min="2" max="7" width="17.7109375" style="17" customWidth="1"/>
    <col min="8" max="16384" width="9.140625" style="17"/>
  </cols>
  <sheetData>
    <row r="1" spans="1:7" ht="99.95" customHeight="1" thickBot="1">
      <c r="A1" s="1958" t="s">
        <v>416</v>
      </c>
      <c r="B1" s="1969"/>
      <c r="C1" s="1969"/>
      <c r="D1" s="1969"/>
      <c r="E1" s="1969"/>
      <c r="F1" s="1969"/>
      <c r="G1" s="1966"/>
    </row>
    <row r="2" spans="1:7" ht="30" customHeight="1">
      <c r="A2" s="1998" t="s">
        <v>808</v>
      </c>
      <c r="B2" s="2004" t="s">
        <v>191</v>
      </c>
      <c r="C2" s="1973"/>
      <c r="D2" s="1973"/>
      <c r="E2" s="1989"/>
      <c r="F2" s="582"/>
      <c r="G2" s="583"/>
    </row>
    <row r="3" spans="1:7" ht="30" customHeight="1" thickBot="1">
      <c r="A3" s="1999"/>
      <c r="B3" s="446" t="s">
        <v>192</v>
      </c>
      <c r="C3" s="139" t="s">
        <v>193</v>
      </c>
      <c r="D3" s="139" t="s">
        <v>194</v>
      </c>
      <c r="E3" s="1082" t="s">
        <v>195</v>
      </c>
      <c r="F3" s="99" t="s">
        <v>190</v>
      </c>
      <c r="G3" s="1078" t="s">
        <v>188</v>
      </c>
    </row>
    <row r="4" spans="1:7" s="610" customFormat="1" ht="9.9499999999999993" customHeight="1">
      <c r="A4" s="502"/>
      <c r="B4" s="607"/>
      <c r="C4" s="601"/>
      <c r="D4" s="601"/>
      <c r="E4" s="1083"/>
      <c r="F4" s="601"/>
      <c r="G4" s="603"/>
    </row>
    <row r="5" spans="1:7" s="610" customFormat="1" ht="20.100000000000001" customHeight="1">
      <c r="A5" s="502" t="s">
        <v>787</v>
      </c>
      <c r="B5" s="1298">
        <v>142420893.09999999</v>
      </c>
      <c r="C5" s="1299">
        <v>69769425.700000003</v>
      </c>
      <c r="D5" s="1299">
        <v>36424466.5</v>
      </c>
      <c r="E5" s="1321">
        <v>4244903.2</v>
      </c>
      <c r="F5" s="1299">
        <v>252859688.5</v>
      </c>
      <c r="G5" s="509">
        <v>5.1601122114527786E-3</v>
      </c>
    </row>
    <row r="6" spans="1:7" s="610" customFormat="1" ht="20.100000000000001" customHeight="1">
      <c r="A6" s="502" t="s">
        <v>775</v>
      </c>
      <c r="B6" s="1302">
        <v>313647715.10000002</v>
      </c>
      <c r="C6" s="1303">
        <v>314025151.89999998</v>
      </c>
      <c r="D6" s="1303">
        <v>212907341.30000001</v>
      </c>
      <c r="E6" s="1322">
        <v>20946203.600000001</v>
      </c>
      <c r="F6" s="1303">
        <v>861526411.89999998</v>
      </c>
      <c r="G6" s="509">
        <v>1.758118498407581E-2</v>
      </c>
    </row>
    <row r="7" spans="1:7" s="610" customFormat="1" ht="20.100000000000001" customHeight="1">
      <c r="A7" s="502" t="s">
        <v>763</v>
      </c>
      <c r="B7" s="1302">
        <v>852298313.20000005</v>
      </c>
      <c r="C7" s="1303">
        <v>2037775431</v>
      </c>
      <c r="D7" s="1303">
        <v>2409685272.6999998</v>
      </c>
      <c r="E7" s="1322">
        <v>236263820.90000001</v>
      </c>
      <c r="F7" s="1303">
        <v>5536022837.7999992</v>
      </c>
      <c r="G7" s="509">
        <v>0.11297371762843583</v>
      </c>
    </row>
    <row r="8" spans="1:7" s="610" customFormat="1" ht="20.100000000000001" customHeight="1">
      <c r="A8" s="502" t="s">
        <v>764</v>
      </c>
      <c r="B8" s="1302">
        <v>1572139992</v>
      </c>
      <c r="C8" s="1303">
        <v>3253540699.8000002</v>
      </c>
      <c r="D8" s="1303">
        <v>3417610933.3000002</v>
      </c>
      <c r="E8" s="1322">
        <v>171189933.19999999</v>
      </c>
      <c r="F8" s="1303">
        <v>8414481558.3000002</v>
      </c>
      <c r="G8" s="509">
        <v>0.1717144765130407</v>
      </c>
    </row>
    <row r="9" spans="1:7" s="610" customFormat="1" ht="20.100000000000001" customHeight="1">
      <c r="A9" s="502" t="s">
        <v>765</v>
      </c>
      <c r="B9" s="1302">
        <v>826538770.60000002</v>
      </c>
      <c r="C9" s="1303">
        <v>2800491908.3000002</v>
      </c>
      <c r="D9" s="1303">
        <v>2621466848.1999998</v>
      </c>
      <c r="E9" s="1322">
        <v>129162959</v>
      </c>
      <c r="F9" s="1303">
        <v>6377660486.1000004</v>
      </c>
      <c r="G9" s="509">
        <v>0.13014903225598365</v>
      </c>
    </row>
    <row r="10" spans="1:7" s="610" customFormat="1" ht="20.100000000000001" customHeight="1">
      <c r="A10" s="502" t="s">
        <v>835</v>
      </c>
      <c r="B10" s="1302">
        <v>779537388.5</v>
      </c>
      <c r="C10" s="1303">
        <v>12726073720.1</v>
      </c>
      <c r="D10" s="1303">
        <v>13938941262.200001</v>
      </c>
      <c r="E10" s="1322">
        <v>115646613.7</v>
      </c>
      <c r="F10" s="1303">
        <v>27560198984.500004</v>
      </c>
      <c r="G10" s="509">
        <v>0.56242147640701112</v>
      </c>
    </row>
    <row r="11" spans="1:7" s="610" customFormat="1" ht="9.9499999999999993" customHeight="1">
      <c r="A11" s="502"/>
      <c r="B11" s="1323"/>
      <c r="C11" s="1324"/>
      <c r="D11" s="1324"/>
      <c r="E11" s="1325"/>
      <c r="F11" s="1324"/>
      <c r="G11" s="1329"/>
    </row>
    <row r="12" spans="1:7" s="610" customFormat="1" ht="20.100000000000001" customHeight="1">
      <c r="A12" s="502" t="s">
        <v>165</v>
      </c>
      <c r="B12" s="1298">
        <v>4486583072.5</v>
      </c>
      <c r="C12" s="1299">
        <v>21201676336.799999</v>
      </c>
      <c r="D12" s="1299">
        <v>22637036124.200001</v>
      </c>
      <c r="E12" s="1321">
        <v>677454433.60000002</v>
      </c>
      <c r="F12" s="1299">
        <v>49002749967.100006</v>
      </c>
      <c r="G12" s="1330"/>
    </row>
    <row r="13" spans="1:7" s="611" customFormat="1" ht="20.100000000000001" customHeight="1">
      <c r="A13" s="529" t="s">
        <v>746</v>
      </c>
      <c r="B13" s="1326">
        <v>9.1557781461494514E-2</v>
      </c>
      <c r="C13" s="1292">
        <v>0.43266299036349204</v>
      </c>
      <c r="D13" s="1292">
        <v>0.46195440336304183</v>
      </c>
      <c r="E13" s="1327">
        <v>1.3824824811971505E-2</v>
      </c>
      <c r="F13" s="1328"/>
      <c r="G13" s="1259">
        <v>1</v>
      </c>
    </row>
    <row r="14" spans="1:7" s="610" customFormat="1" ht="9.9499999999999993" customHeight="1" thickBot="1">
      <c r="A14" s="1045"/>
      <c r="B14" s="1085"/>
      <c r="C14" s="1080"/>
      <c r="D14" s="1080"/>
      <c r="E14" s="1086"/>
      <c r="F14" s="1080"/>
      <c r="G14" s="1081"/>
    </row>
    <row r="16" spans="1:7" customFormat="1">
      <c r="A16" s="8" t="s">
        <v>157</v>
      </c>
      <c r="B16" s="8"/>
      <c r="C16" s="17"/>
      <c r="D16" s="17"/>
      <c r="E16" s="17"/>
      <c r="F16" s="17"/>
      <c r="G16" s="17"/>
    </row>
    <row r="17" spans="1:7">
      <c r="A17" s="447" t="s">
        <v>161</v>
      </c>
      <c r="B17" s="447"/>
      <c r="C17" s="447"/>
      <c r="D17" s="447"/>
      <c r="E17" s="447"/>
      <c r="F17" s="447"/>
      <c r="G17" s="447"/>
    </row>
    <row r="18" spans="1:7">
      <c r="A18" s="8" t="s">
        <v>160</v>
      </c>
      <c r="B18" s="8"/>
    </row>
    <row r="19" spans="1:7">
      <c r="A19" s="8" t="s">
        <v>211</v>
      </c>
      <c r="B19" s="8"/>
    </row>
  </sheetData>
  <mergeCells count="3">
    <mergeCell ref="A2:A3"/>
    <mergeCell ref="B2:E2"/>
    <mergeCell ref="A1:G1"/>
  </mergeCells>
  <printOptions horizontalCentered="1"/>
  <pageMargins left="0.7" right="0.7" top="0.75" bottom="0.5" header="0.3" footer="0.3"/>
  <pageSetup orientation="landscape" r:id="rId1"/>
  <headerFooter scaleWithDoc="0">
    <oddFooter>&amp;R2016 Data Tables</oddFooter>
  </headerFooter>
  <rowBreaks count="1" manualBreakCount="1">
    <brk id="51"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65D78-0EAE-4952-8454-FA1E523660D8}">
  <sheetPr>
    <pageSetUpPr fitToPage="1"/>
  </sheetPr>
  <dimension ref="A1:G37"/>
  <sheetViews>
    <sheetView zoomScaleNormal="100" workbookViewId="0">
      <selection sqref="A1:G1"/>
    </sheetView>
  </sheetViews>
  <sheetFormatPr defaultRowHeight="12.75"/>
  <cols>
    <col min="1" max="1" width="45.7109375" style="6" customWidth="1"/>
    <col min="2" max="2" width="22.7109375" style="6" customWidth="1"/>
    <col min="3" max="3" width="10.7109375" style="6" customWidth="1"/>
    <col min="4" max="4" width="15.7109375" style="6" customWidth="1"/>
    <col min="5" max="5" width="10.7109375" style="6" customWidth="1"/>
    <col min="6" max="6" width="15.7109375" customWidth="1"/>
    <col min="7" max="7" width="10.7109375" customWidth="1"/>
  </cols>
  <sheetData>
    <row r="1" spans="1:7" ht="80.099999999999994" customHeight="1" thickBot="1">
      <c r="A1" s="2012" t="s">
        <v>417</v>
      </c>
      <c r="B1" s="1969"/>
      <c r="C1" s="1969"/>
      <c r="D1" s="1969"/>
      <c r="E1" s="1969"/>
      <c r="F1" s="1969"/>
      <c r="G1" s="1966"/>
    </row>
    <row r="2" spans="1:7" ht="45" customHeight="1" thickBot="1">
      <c r="A2" s="767" t="s">
        <v>212</v>
      </c>
      <c r="B2" s="2010" t="s">
        <v>190</v>
      </c>
      <c r="C2" s="1969"/>
      <c r="D2" s="2011" t="s">
        <v>168</v>
      </c>
      <c r="E2" s="1971"/>
      <c r="F2" s="2010" t="s">
        <v>213</v>
      </c>
      <c r="G2" s="1966"/>
    </row>
    <row r="3" spans="1:7" s="570" customFormat="1" ht="12.75" customHeight="1">
      <c r="A3" s="1331"/>
      <c r="B3" s="1073"/>
      <c r="C3" s="1072"/>
      <c r="D3" s="1076"/>
      <c r="E3" s="1077"/>
      <c r="F3" s="1074"/>
      <c r="G3" s="1075"/>
    </row>
    <row r="4" spans="1:7" s="570" customFormat="1" ht="12.75" customHeight="1">
      <c r="A4" s="1331" t="s">
        <v>836</v>
      </c>
      <c r="B4" s="1358">
        <v>767250858.34000003</v>
      </c>
      <c r="C4" s="1355">
        <v>1.565730206683812E-2</v>
      </c>
      <c r="D4" s="1343">
        <v>272</v>
      </c>
      <c r="E4" s="1352">
        <v>5.7035017823443071E-2</v>
      </c>
      <c r="F4" s="1346">
        <v>46885</v>
      </c>
      <c r="G4" s="1349">
        <v>2.0622533521238769E-2</v>
      </c>
    </row>
    <row r="5" spans="1:7" s="570" customFormat="1" ht="12.75" customHeight="1">
      <c r="A5" s="1331" t="s">
        <v>837</v>
      </c>
      <c r="B5" s="1341">
        <v>27543801790.260002</v>
      </c>
      <c r="C5" s="1355">
        <v>0.56208685856967511</v>
      </c>
      <c r="D5" s="1343">
        <v>2820</v>
      </c>
      <c r="E5" s="1352">
        <v>0.59131893478716713</v>
      </c>
      <c r="F5" s="1346">
        <v>1339296</v>
      </c>
      <c r="G5" s="1349">
        <v>0.58909409523005218</v>
      </c>
    </row>
    <row r="6" spans="1:7" s="570" customFormat="1" ht="12.75" customHeight="1">
      <c r="A6" s="1332" t="s">
        <v>838</v>
      </c>
      <c r="B6" s="1342">
        <v>313134174.06999999</v>
      </c>
      <c r="C6" s="1356">
        <v>6.3901347226531392E-3</v>
      </c>
      <c r="D6" s="1344">
        <v>58</v>
      </c>
      <c r="E6" s="1353">
        <v>1.2161878800587125E-2</v>
      </c>
      <c r="F6" s="1347">
        <v>16879</v>
      </c>
      <c r="G6" s="1350">
        <v>7.424288009064502E-3</v>
      </c>
    </row>
    <row r="7" spans="1:7" s="570" customFormat="1" ht="12.75" customHeight="1">
      <c r="A7" s="1332" t="s">
        <v>839</v>
      </c>
      <c r="B7" s="1342">
        <v>0</v>
      </c>
      <c r="C7" s="1356">
        <v>0</v>
      </c>
      <c r="D7" s="1344">
        <v>0</v>
      </c>
      <c r="E7" s="1353">
        <v>0</v>
      </c>
      <c r="F7" s="1347">
        <v>0</v>
      </c>
      <c r="G7" s="1350">
        <v>0</v>
      </c>
    </row>
    <row r="8" spans="1:7" s="570" customFormat="1" ht="12.75" customHeight="1">
      <c r="A8" s="1332" t="s">
        <v>840</v>
      </c>
      <c r="B8" s="1342">
        <v>128748014.81</v>
      </c>
      <c r="C8" s="1356">
        <v>2.6273630540438113E-3</v>
      </c>
      <c r="D8" s="1344">
        <v>74</v>
      </c>
      <c r="E8" s="1353">
        <v>1.5516879849024954E-2</v>
      </c>
      <c r="F8" s="1347">
        <v>14066</v>
      </c>
      <c r="G8" s="1350">
        <v>6.1869799831448125E-3</v>
      </c>
    </row>
    <row r="9" spans="1:7" s="570" customFormat="1" ht="12.75" customHeight="1">
      <c r="A9" s="1332" t="s">
        <v>841</v>
      </c>
      <c r="B9" s="1342">
        <v>1798458625</v>
      </c>
      <c r="C9" s="1356">
        <v>3.6701177509607871E-2</v>
      </c>
      <c r="D9" s="1344">
        <v>666</v>
      </c>
      <c r="E9" s="1353">
        <v>0.13965191864122459</v>
      </c>
      <c r="F9" s="1347">
        <v>133906</v>
      </c>
      <c r="G9" s="1350">
        <v>5.8899028979311048E-2</v>
      </c>
    </row>
    <row r="10" spans="1:7" s="570" customFormat="1" ht="12.75" customHeight="1">
      <c r="A10" s="1332" t="s">
        <v>842</v>
      </c>
      <c r="B10" s="1342">
        <v>486514837.83999997</v>
      </c>
      <c r="C10" s="1356">
        <v>9.9283170468400014E-3</v>
      </c>
      <c r="D10" s="1344">
        <v>183</v>
      </c>
      <c r="E10" s="1353">
        <v>3.8372824491507654E-2</v>
      </c>
      <c r="F10" s="1347">
        <v>53111</v>
      </c>
      <c r="G10" s="1350">
        <v>2.3361061700896069E-2</v>
      </c>
    </row>
    <row r="11" spans="1:7" s="570" customFormat="1" ht="12.75" customHeight="1">
      <c r="A11" s="1332" t="s">
        <v>843</v>
      </c>
      <c r="B11" s="1342">
        <v>1290378679.2</v>
      </c>
      <c r="C11" s="1356">
        <v>2.6332780916732267E-2</v>
      </c>
      <c r="D11" s="1344">
        <v>289</v>
      </c>
      <c r="E11" s="1353">
        <v>6.0599706437408259E-2</v>
      </c>
      <c r="F11" s="1347">
        <v>97416</v>
      </c>
      <c r="G11" s="1350">
        <v>4.2848773072517776E-2</v>
      </c>
    </row>
    <row r="12" spans="1:7" s="570" customFormat="1" ht="12.75" customHeight="1">
      <c r="A12" s="1332" t="s">
        <v>844</v>
      </c>
      <c r="B12" s="1342">
        <v>5463974495.6999998</v>
      </c>
      <c r="C12" s="1356">
        <v>0.11150342581534554</v>
      </c>
      <c r="D12" s="1344">
        <v>133</v>
      </c>
      <c r="E12" s="1353">
        <v>2.7888446215139442E-2</v>
      </c>
      <c r="F12" s="1347">
        <v>129239</v>
      </c>
      <c r="G12" s="1350">
        <v>5.6846232478433983E-2</v>
      </c>
    </row>
    <row r="13" spans="1:7" s="570" customFormat="1" ht="12.75" customHeight="1">
      <c r="A13" s="1332" t="s">
        <v>845</v>
      </c>
      <c r="B13" s="1342">
        <v>292858379.52999997</v>
      </c>
      <c r="C13" s="1356">
        <v>5.9763662187706105E-3</v>
      </c>
      <c r="D13" s="1344">
        <v>120</v>
      </c>
      <c r="E13" s="1353">
        <v>2.5162507863283706E-2</v>
      </c>
      <c r="F13" s="1347">
        <v>23191</v>
      </c>
      <c r="G13" s="1350">
        <v>1.0200643593709039E-2</v>
      </c>
    </row>
    <row r="14" spans="1:7" s="570" customFormat="1" ht="12.75" customHeight="1">
      <c r="A14" s="1332" t="s">
        <v>846</v>
      </c>
      <c r="B14" s="1342">
        <v>59755395.109999999</v>
      </c>
      <c r="C14" s="1356">
        <v>1.2194294228419428E-3</v>
      </c>
      <c r="D14" s="1344">
        <v>15</v>
      </c>
      <c r="E14" s="1353">
        <v>3.1453134829104632E-3</v>
      </c>
      <c r="F14" s="1347">
        <v>5637</v>
      </c>
      <c r="G14" s="1350">
        <v>2.4794544408493747E-3</v>
      </c>
    </row>
    <row r="15" spans="1:7" s="570" customFormat="1" ht="12.75" customHeight="1">
      <c r="A15" s="1332" t="s">
        <v>847</v>
      </c>
      <c r="B15" s="1342">
        <v>12341828028</v>
      </c>
      <c r="C15" s="1356">
        <v>0.25185990656231066</v>
      </c>
      <c r="D15" s="1344">
        <v>351</v>
      </c>
      <c r="E15" s="1353">
        <v>7.3600335500104849E-2</v>
      </c>
      <c r="F15" s="1347">
        <v>427332</v>
      </c>
      <c r="G15" s="1350">
        <v>0.18796349567448023</v>
      </c>
    </row>
    <row r="16" spans="1:7" s="570" customFormat="1" ht="12.75" customHeight="1">
      <c r="A16" s="1332" t="s">
        <v>848</v>
      </c>
      <c r="B16" s="1342">
        <v>5368151161</v>
      </c>
      <c r="C16" s="1356">
        <v>0.10954795730052927</v>
      </c>
      <c r="D16" s="1344">
        <v>931</v>
      </c>
      <c r="E16" s="1353">
        <v>0.19521912350597609</v>
      </c>
      <c r="F16" s="1347">
        <v>438519</v>
      </c>
      <c r="G16" s="1350">
        <v>0.19288413729764536</v>
      </c>
    </row>
    <row r="17" spans="1:7" s="570" customFormat="1" ht="12.75" customHeight="1">
      <c r="A17" s="1331" t="s">
        <v>849</v>
      </c>
      <c r="B17" s="1341">
        <v>14450272146.33</v>
      </c>
      <c r="C17" s="1355">
        <v>0.29488696361007455</v>
      </c>
      <c r="D17" s="1343">
        <v>209</v>
      </c>
      <c r="E17" s="1352">
        <v>4.3824701195219126E-2</v>
      </c>
      <c r="F17" s="1346">
        <v>379331</v>
      </c>
      <c r="G17" s="1349">
        <v>0.16685008559550013</v>
      </c>
    </row>
    <row r="18" spans="1:7" s="570" customFormat="1" ht="12.75" customHeight="1">
      <c r="A18" s="1332" t="s">
        <v>850</v>
      </c>
      <c r="B18" s="1342">
        <v>14010557848</v>
      </c>
      <c r="C18" s="1356">
        <v>0.28591370601482569</v>
      </c>
      <c r="D18" s="1344">
        <v>44</v>
      </c>
      <c r="E18" s="1353">
        <v>9.2262528832040263E-3</v>
      </c>
      <c r="F18" s="1347">
        <v>340734</v>
      </c>
      <c r="G18" s="1350">
        <v>0.14987305826651959</v>
      </c>
    </row>
    <row r="19" spans="1:7" s="570" customFormat="1" ht="12.75" customHeight="1">
      <c r="A19" s="1332" t="s">
        <v>851</v>
      </c>
      <c r="B19" s="1342">
        <v>438215980.94999999</v>
      </c>
      <c r="C19" s="1356">
        <v>8.9426814055246287E-3</v>
      </c>
      <c r="D19" s="1344">
        <v>156</v>
      </c>
      <c r="E19" s="1353">
        <v>3.271126022226882E-2</v>
      </c>
      <c r="F19" s="1347">
        <v>38230</v>
      </c>
      <c r="G19" s="1350">
        <v>1.6815601077465245E-2</v>
      </c>
    </row>
    <row r="20" spans="1:7" s="570" customFormat="1" ht="12.75" customHeight="1">
      <c r="A20" s="1332" t="s">
        <v>852</v>
      </c>
      <c r="B20" s="1342">
        <v>1498317.38</v>
      </c>
      <c r="C20" s="1356">
        <v>3.0576189724192621E-5</v>
      </c>
      <c r="D20" s="1344">
        <v>9</v>
      </c>
      <c r="E20" s="1353">
        <v>1.887188089746278E-3</v>
      </c>
      <c r="F20" s="1347">
        <v>367</v>
      </c>
      <c r="G20" s="1350">
        <v>1.6142625151529546E-4</v>
      </c>
    </row>
    <row r="21" spans="1:7" s="570" customFormat="1" ht="12.75" customHeight="1">
      <c r="A21" s="1331" t="s">
        <v>853</v>
      </c>
      <c r="B21" s="1341">
        <v>438085810.06</v>
      </c>
      <c r="C21" s="1355">
        <v>8.9400250058309892E-3</v>
      </c>
      <c r="D21" s="1343">
        <v>71</v>
      </c>
      <c r="E21" s="1352">
        <v>1.488781715244286E-2</v>
      </c>
      <c r="F21" s="1346">
        <v>21124</v>
      </c>
      <c r="G21" s="1349">
        <v>9.2914663133762988E-3</v>
      </c>
    </row>
    <row r="22" spans="1:7" s="570" customFormat="1" ht="12.75" customHeight="1">
      <c r="A22" s="1331" t="s">
        <v>854</v>
      </c>
      <c r="B22" s="1341">
        <v>585027025.55999994</v>
      </c>
      <c r="C22" s="1355">
        <v>1.1938657033600348E-2</v>
      </c>
      <c r="D22" s="1343">
        <v>297</v>
      </c>
      <c r="E22" s="1352">
        <v>6.2277206961627175E-2</v>
      </c>
      <c r="F22" s="1346">
        <v>44407</v>
      </c>
      <c r="G22" s="1349">
        <v>1.9532576433350751E-2</v>
      </c>
    </row>
    <row r="23" spans="1:7" s="570" customFormat="1" ht="12.75" customHeight="1">
      <c r="A23" s="1331" t="s">
        <v>855</v>
      </c>
      <c r="B23" s="1341">
        <v>1041729542.3</v>
      </c>
      <c r="C23" s="1355">
        <v>2.12585935075125E-2</v>
      </c>
      <c r="D23" s="1343">
        <v>342</v>
      </c>
      <c r="E23" s="1352">
        <v>7.1713147410358571E-2</v>
      </c>
      <c r="F23" s="1346">
        <v>175099</v>
      </c>
      <c r="G23" s="1349">
        <v>7.7017916114650462E-2</v>
      </c>
    </row>
    <row r="24" spans="1:7" s="570" customFormat="1" ht="12.75" customHeight="1">
      <c r="A24" s="1331" t="s">
        <v>856</v>
      </c>
      <c r="B24" s="1341">
        <v>1098166511.0999999</v>
      </c>
      <c r="C24" s="1355">
        <v>2.2410303744957078E-2</v>
      </c>
      <c r="D24" s="1343">
        <v>158</v>
      </c>
      <c r="E24" s="1352">
        <v>3.313063535332355E-2</v>
      </c>
      <c r="F24" s="1346">
        <v>84758</v>
      </c>
      <c r="G24" s="1349">
        <v>3.7281106882652355E-2</v>
      </c>
    </row>
    <row r="25" spans="1:7" s="570" customFormat="1" ht="12.75" customHeight="1">
      <c r="A25" s="1331" t="s">
        <v>857</v>
      </c>
      <c r="B25" s="1341">
        <v>2893690918.3000002</v>
      </c>
      <c r="C25" s="1355">
        <v>5.9051602619141996E-2</v>
      </c>
      <c r="D25" s="1343">
        <v>526</v>
      </c>
      <c r="E25" s="1352">
        <v>0.11029565946739359</v>
      </c>
      <c r="F25" s="1346">
        <v>175445</v>
      </c>
      <c r="G25" s="1349">
        <v>7.717010544169213E-2</v>
      </c>
    </row>
    <row r="26" spans="1:7" s="570" customFormat="1" ht="12.75" customHeight="1">
      <c r="A26" s="1332" t="s">
        <v>858</v>
      </c>
      <c r="B26" s="1342">
        <v>1684818347</v>
      </c>
      <c r="C26" s="1356">
        <v>3.4382118312391595E-2</v>
      </c>
      <c r="D26" s="1344">
        <v>165</v>
      </c>
      <c r="E26" s="1353">
        <v>3.4598448312015098E-2</v>
      </c>
      <c r="F26" s="1347">
        <v>102180</v>
      </c>
      <c r="G26" s="1350">
        <v>4.4944235367392074E-2</v>
      </c>
    </row>
    <row r="27" spans="1:7" s="570" customFormat="1" ht="12.75" customHeight="1">
      <c r="A27" s="1332" t="s">
        <v>859</v>
      </c>
      <c r="B27" s="1342">
        <v>1208872571.3</v>
      </c>
      <c r="C27" s="1356">
        <v>2.4669484306750398E-2</v>
      </c>
      <c r="D27" s="1344">
        <v>361</v>
      </c>
      <c r="E27" s="1353">
        <v>7.5697211155378488E-2</v>
      </c>
      <c r="F27" s="1347">
        <v>73265</v>
      </c>
      <c r="G27" s="1350">
        <v>3.2225870074300063E-2</v>
      </c>
    </row>
    <row r="28" spans="1:7" s="570" customFormat="1" ht="12.75" customHeight="1">
      <c r="A28" s="1331" t="s">
        <v>860</v>
      </c>
      <c r="B28" s="1341">
        <v>184725364.81</v>
      </c>
      <c r="C28" s="1355">
        <v>3.7696938423695354E-3</v>
      </c>
      <c r="D28" s="1343">
        <v>74</v>
      </c>
      <c r="E28" s="1352">
        <v>1.5516879849024954E-2</v>
      </c>
      <c r="F28" s="1346">
        <v>7139</v>
      </c>
      <c r="G28" s="1349">
        <v>3.1401144674869054E-3</v>
      </c>
    </row>
    <row r="29" spans="1:7" s="570" customFormat="1" ht="12.75" customHeight="1">
      <c r="A29" s="1331"/>
      <c r="B29" s="1073"/>
      <c r="C29" s="1355"/>
      <c r="D29" s="1343"/>
      <c r="E29" s="1352"/>
      <c r="F29" s="1346"/>
      <c r="G29" s="1349"/>
    </row>
    <row r="30" spans="1:7" s="566" customFormat="1" ht="12.75" customHeight="1">
      <c r="A30" s="1333" t="s">
        <v>861</v>
      </c>
      <c r="B30" s="1359">
        <v>49002749967.05999</v>
      </c>
      <c r="C30" s="1357">
        <v>1</v>
      </c>
      <c r="D30" s="1345">
        <v>4769</v>
      </c>
      <c r="E30" s="1354">
        <v>1</v>
      </c>
      <c r="F30" s="1348">
        <v>2273484</v>
      </c>
      <c r="G30" s="1351">
        <v>1</v>
      </c>
    </row>
    <row r="31" spans="1:7" s="570" customFormat="1" ht="12.75" customHeight="1" thickBot="1">
      <c r="A31" s="1334"/>
      <c r="B31" s="1335"/>
      <c r="C31" s="1336"/>
      <c r="D31" s="1337"/>
      <c r="E31" s="1338"/>
      <c r="F31" s="1339"/>
      <c r="G31" s="1340"/>
    </row>
    <row r="33" spans="1:1">
      <c r="A33" s="8" t="s">
        <v>215</v>
      </c>
    </row>
    <row r="34" spans="1:1">
      <c r="A34" s="8" t="s">
        <v>161</v>
      </c>
    </row>
    <row r="35" spans="1:1">
      <c r="A35" s="8" t="s">
        <v>216</v>
      </c>
    </row>
    <row r="36" spans="1:1">
      <c r="A36" s="8" t="s">
        <v>217</v>
      </c>
    </row>
    <row r="37" spans="1:1">
      <c r="A37" s="8" t="s">
        <v>181</v>
      </c>
    </row>
  </sheetData>
  <mergeCells count="4">
    <mergeCell ref="F2:G2"/>
    <mergeCell ref="D2:E2"/>
    <mergeCell ref="B2:C2"/>
    <mergeCell ref="A1:G1"/>
  </mergeCells>
  <printOptions horizontalCentered="1"/>
  <pageMargins left="0.7" right="0.7" top="0.75" bottom="0.5" header="0.3" footer="0.3"/>
  <pageSetup scale="93" orientation="landscape" r:id="rId1"/>
  <headerFooter scaleWithDoc="0">
    <oddFooter>&amp;R2016 Data Tables</oddFooter>
  </headerFooter>
  <rowBreaks count="1" manualBreakCount="1">
    <brk id="2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0DC30-1F44-406F-8143-91166273D2C3}">
  <sheetPr>
    <pageSetUpPr fitToPage="1"/>
  </sheetPr>
  <dimension ref="A1:K60"/>
  <sheetViews>
    <sheetView zoomScaleNormal="100" workbookViewId="0">
      <selection sqref="A1:K1"/>
    </sheetView>
  </sheetViews>
  <sheetFormatPr defaultColWidth="8.85546875" defaultRowHeight="12.75"/>
  <cols>
    <col min="1" max="1" width="11.42578125" style="43" customWidth="1"/>
    <col min="2" max="2" width="15.42578125" style="43" customWidth="1"/>
    <col min="3" max="3" width="13.28515625" style="43" customWidth="1"/>
    <col min="4" max="4" width="15.140625" style="43" bestFit="1" customWidth="1"/>
    <col min="5" max="5" width="11.42578125" style="43" customWidth="1"/>
    <col min="6" max="6" width="15" style="43" bestFit="1" customWidth="1"/>
    <col min="7" max="7" width="13.7109375" style="43" customWidth="1"/>
    <col min="8" max="8" width="18.85546875" style="43" bestFit="1" customWidth="1"/>
    <col min="9" max="9" width="12.42578125" style="43" customWidth="1"/>
    <col min="10" max="10" width="14.28515625" style="43" customWidth="1"/>
    <col min="11" max="11" width="14.85546875" style="43" customWidth="1"/>
    <col min="12" max="16384" width="8.85546875" style="225"/>
  </cols>
  <sheetData>
    <row r="1" spans="1:11" s="184" customFormat="1" ht="99.95" customHeight="1" thickBot="1">
      <c r="A1" s="1955" t="s">
        <v>563</v>
      </c>
      <c r="B1" s="1956"/>
      <c r="C1" s="1956"/>
      <c r="D1" s="1956"/>
      <c r="E1" s="1956"/>
      <c r="F1" s="1956"/>
      <c r="G1" s="1956"/>
      <c r="H1" s="1956"/>
      <c r="I1" s="1956"/>
      <c r="J1" s="1956"/>
      <c r="K1" s="1957"/>
    </row>
    <row r="2" spans="1:11" s="184" customFormat="1" ht="39.950000000000003" customHeight="1">
      <c r="A2" s="2013" t="s">
        <v>564</v>
      </c>
      <c r="B2" s="2000" t="s">
        <v>565</v>
      </c>
      <c r="C2" s="2015"/>
      <c r="D2" s="2015"/>
      <c r="E2" s="2016"/>
      <c r="F2" s="2017" t="s">
        <v>566</v>
      </c>
      <c r="G2" s="2018"/>
      <c r="H2" s="2019"/>
      <c r="I2" s="2017" t="s">
        <v>567</v>
      </c>
      <c r="J2" s="2016"/>
      <c r="K2" s="185"/>
    </row>
    <row r="3" spans="1:11" s="190" customFormat="1" ht="60" customHeight="1" thickBot="1">
      <c r="A3" s="2014"/>
      <c r="B3" s="186" t="s">
        <v>568</v>
      </c>
      <c r="C3" s="187" t="s">
        <v>569</v>
      </c>
      <c r="D3" s="187" t="s">
        <v>570</v>
      </c>
      <c r="E3" s="188" t="s">
        <v>571</v>
      </c>
      <c r="F3" s="186" t="s">
        <v>568</v>
      </c>
      <c r="G3" s="187" t="s">
        <v>569</v>
      </c>
      <c r="H3" s="188" t="s">
        <v>572</v>
      </c>
      <c r="I3" s="186" t="s">
        <v>568</v>
      </c>
      <c r="J3" s="188" t="s">
        <v>569</v>
      </c>
      <c r="K3" s="189" t="s">
        <v>573</v>
      </c>
    </row>
    <row r="4" spans="1:11" s="202" customFormat="1" ht="8.1" customHeight="1">
      <c r="A4" s="191"/>
      <c r="B4" s="203"/>
      <c r="C4" s="193"/>
      <c r="D4" s="193"/>
      <c r="E4" s="204"/>
      <c r="F4" s="205"/>
      <c r="G4" s="197"/>
      <c r="H4" s="206"/>
      <c r="I4" s="208"/>
      <c r="J4" s="200"/>
      <c r="K4" s="201"/>
    </row>
    <row r="5" spans="1:11" s="202" customFormat="1" ht="15.95" customHeight="1">
      <c r="A5" s="191">
        <v>1980</v>
      </c>
      <c r="B5" s="192">
        <v>34</v>
      </c>
      <c r="C5" s="193">
        <v>28</v>
      </c>
      <c r="D5" s="194">
        <v>124.129</v>
      </c>
      <c r="E5" s="195">
        <v>91</v>
      </c>
      <c r="F5" s="196">
        <v>3</v>
      </c>
      <c r="G5" s="197">
        <v>2</v>
      </c>
      <c r="H5" s="198">
        <v>1623</v>
      </c>
      <c r="I5" s="199">
        <v>37</v>
      </c>
      <c r="J5" s="200">
        <v>30</v>
      </c>
      <c r="K5" s="201">
        <v>25</v>
      </c>
    </row>
    <row r="6" spans="1:11" s="202" customFormat="1" ht="8.1" customHeight="1">
      <c r="A6" s="191"/>
      <c r="B6" s="203"/>
      <c r="C6" s="193"/>
      <c r="D6" s="193"/>
      <c r="E6" s="204"/>
      <c r="F6" s="205"/>
      <c r="G6" s="197"/>
      <c r="H6" s="206"/>
      <c r="I6" s="208"/>
      <c r="J6" s="200"/>
      <c r="K6" s="201"/>
    </row>
    <row r="7" spans="1:11" s="202" customFormat="1" ht="15.95" customHeight="1">
      <c r="A7" s="191">
        <v>1985</v>
      </c>
      <c r="B7" s="203">
        <v>166</v>
      </c>
      <c r="C7" s="193">
        <v>75</v>
      </c>
      <c r="D7" s="193">
        <v>226</v>
      </c>
      <c r="E7" s="204">
        <v>128</v>
      </c>
      <c r="F7" s="205">
        <v>4</v>
      </c>
      <c r="G7" s="197">
        <v>2.0390000000000001</v>
      </c>
      <c r="H7" s="206">
        <v>1782</v>
      </c>
      <c r="I7" s="207">
        <v>170</v>
      </c>
      <c r="J7" s="200">
        <v>77</v>
      </c>
      <c r="K7" s="201">
        <v>92</v>
      </c>
    </row>
    <row r="8" spans="1:11" s="202" customFormat="1" ht="8.1" customHeight="1">
      <c r="A8" s="191"/>
      <c r="B8" s="203"/>
      <c r="C8" s="193"/>
      <c r="D8" s="193"/>
      <c r="E8" s="204"/>
      <c r="F8" s="205"/>
      <c r="G8" s="197"/>
      <c r="H8" s="206"/>
      <c r="I8" s="208"/>
      <c r="J8" s="200"/>
      <c r="K8" s="201"/>
    </row>
    <row r="9" spans="1:11" s="202" customFormat="1" ht="15.95" customHeight="1">
      <c r="A9" s="191">
        <v>1990</v>
      </c>
      <c r="B9" s="203">
        <v>356</v>
      </c>
      <c r="C9" s="193">
        <v>110</v>
      </c>
      <c r="D9" s="193">
        <v>262</v>
      </c>
      <c r="E9" s="204">
        <v>184</v>
      </c>
      <c r="F9" s="205">
        <v>13</v>
      </c>
      <c r="G9" s="197">
        <v>6</v>
      </c>
      <c r="H9" s="206">
        <v>2437</v>
      </c>
      <c r="I9" s="208">
        <v>369</v>
      </c>
      <c r="J9" s="200">
        <v>116</v>
      </c>
      <c r="K9" s="201">
        <v>85</v>
      </c>
    </row>
    <row r="10" spans="1:11" s="202" customFormat="1" ht="8.1" customHeight="1">
      <c r="A10" s="191"/>
      <c r="B10" s="203"/>
      <c r="C10" s="193"/>
      <c r="D10" s="193"/>
      <c r="E10" s="204"/>
      <c r="F10" s="205"/>
      <c r="G10" s="197"/>
      <c r="H10" s="206"/>
      <c r="I10" s="208"/>
      <c r="J10" s="200"/>
      <c r="K10" s="201"/>
    </row>
    <row r="11" spans="1:11" s="202" customFormat="1" ht="15.95" customHeight="1">
      <c r="A11" s="191">
        <v>1995</v>
      </c>
      <c r="B11" s="203">
        <v>739</v>
      </c>
      <c r="C11" s="193">
        <v>182</v>
      </c>
      <c r="D11" s="193">
        <v>344</v>
      </c>
      <c r="E11" s="204">
        <v>232</v>
      </c>
      <c r="F11" s="205">
        <v>22</v>
      </c>
      <c r="G11" s="197">
        <v>6</v>
      </c>
      <c r="H11" s="206">
        <v>3335</v>
      </c>
      <c r="I11" s="208">
        <v>761</v>
      </c>
      <c r="J11" s="200">
        <v>187</v>
      </c>
      <c r="K11" s="201">
        <v>163</v>
      </c>
    </row>
    <row r="12" spans="1:11" s="202" customFormat="1" ht="15.95" customHeight="1">
      <c r="A12" s="209">
        <v>1996</v>
      </c>
      <c r="B12" s="210">
        <v>770</v>
      </c>
      <c r="C12" s="211">
        <v>199</v>
      </c>
      <c r="D12" s="211">
        <v>328</v>
      </c>
      <c r="E12" s="212">
        <v>225</v>
      </c>
      <c r="F12" s="213">
        <v>20</v>
      </c>
      <c r="G12" s="214">
        <v>7</v>
      </c>
      <c r="H12" s="215">
        <v>2757</v>
      </c>
      <c r="I12" s="216">
        <v>790</v>
      </c>
      <c r="J12" s="217">
        <v>206</v>
      </c>
      <c r="K12" s="218">
        <v>182</v>
      </c>
    </row>
    <row r="13" spans="1:11" s="202" customFormat="1" ht="15.95" customHeight="1">
      <c r="A13" s="209">
        <v>1997</v>
      </c>
      <c r="B13" s="210">
        <v>800</v>
      </c>
      <c r="C13" s="211">
        <v>204</v>
      </c>
      <c r="D13" s="211">
        <v>316</v>
      </c>
      <c r="E13" s="212">
        <v>212</v>
      </c>
      <c r="F13" s="213">
        <v>23</v>
      </c>
      <c r="G13" s="214">
        <v>9</v>
      </c>
      <c r="H13" s="215">
        <v>2629</v>
      </c>
      <c r="I13" s="216">
        <v>823</v>
      </c>
      <c r="J13" s="217">
        <v>213</v>
      </c>
      <c r="K13" s="218">
        <v>202</v>
      </c>
    </row>
    <row r="14" spans="1:11" s="202" customFormat="1" ht="15.95" customHeight="1">
      <c r="A14" s="209">
        <v>1998</v>
      </c>
      <c r="B14" s="210">
        <v>826.077448</v>
      </c>
      <c r="C14" s="211">
        <v>207.57300000000001</v>
      </c>
      <c r="D14" s="211">
        <v>313</v>
      </c>
      <c r="E14" s="212">
        <v>208</v>
      </c>
      <c r="F14" s="213">
        <v>21</v>
      </c>
      <c r="G14" s="214">
        <v>8.59</v>
      </c>
      <c r="H14" s="215">
        <v>2198</v>
      </c>
      <c r="I14" s="216">
        <v>846.770445</v>
      </c>
      <c r="J14" s="217">
        <v>215.893</v>
      </c>
      <c r="K14" s="218">
        <v>213</v>
      </c>
    </row>
    <row r="15" spans="1:11" s="202" customFormat="1" ht="15.95" customHeight="1">
      <c r="A15" s="209">
        <v>1999</v>
      </c>
      <c r="B15" s="210">
        <v>844</v>
      </c>
      <c r="C15" s="211">
        <v>214</v>
      </c>
      <c r="D15" s="211">
        <v>311</v>
      </c>
      <c r="E15" s="212">
        <v>208</v>
      </c>
      <c r="F15" s="213">
        <v>56</v>
      </c>
      <c r="G15" s="214">
        <v>16</v>
      </c>
      <c r="H15" s="215">
        <v>3553</v>
      </c>
      <c r="I15" s="216">
        <v>901</v>
      </c>
      <c r="J15" s="217">
        <v>229</v>
      </c>
      <c r="K15" s="218">
        <v>225</v>
      </c>
    </row>
    <row r="16" spans="1:11" s="202" customFormat="1" ht="15.95" customHeight="1">
      <c r="A16" s="209">
        <v>2000</v>
      </c>
      <c r="B16" s="210">
        <v>831</v>
      </c>
      <c r="C16" s="211">
        <v>226</v>
      </c>
      <c r="D16" s="211">
        <v>309</v>
      </c>
      <c r="E16" s="212">
        <v>206</v>
      </c>
      <c r="F16" s="213">
        <v>71</v>
      </c>
      <c r="G16" s="214">
        <v>19</v>
      </c>
      <c r="H16" s="215">
        <v>3726</v>
      </c>
      <c r="I16" s="216">
        <v>902</v>
      </c>
      <c r="J16" s="217">
        <v>243</v>
      </c>
      <c r="K16" s="218">
        <v>226</v>
      </c>
    </row>
    <row r="17" spans="1:11" s="202" customFormat="1" ht="15.95" customHeight="1">
      <c r="A17" s="209">
        <v>2001</v>
      </c>
      <c r="B17" s="210">
        <v>954</v>
      </c>
      <c r="C17" s="211">
        <v>266</v>
      </c>
      <c r="D17" s="211">
        <v>325</v>
      </c>
      <c r="E17" s="212">
        <v>208</v>
      </c>
      <c r="F17" s="213">
        <v>88</v>
      </c>
      <c r="G17" s="214">
        <v>18</v>
      </c>
      <c r="H17" s="215">
        <v>4817</v>
      </c>
      <c r="I17" s="216">
        <v>1042</v>
      </c>
      <c r="J17" s="217">
        <v>283</v>
      </c>
      <c r="K17" s="218">
        <v>246</v>
      </c>
    </row>
    <row r="18" spans="1:11" s="202" customFormat="1" ht="15.95" customHeight="1">
      <c r="A18" s="209">
        <v>2002</v>
      </c>
      <c r="B18" s="210">
        <v>1458</v>
      </c>
      <c r="C18" s="211">
        <v>343</v>
      </c>
      <c r="D18" s="211">
        <v>383</v>
      </c>
      <c r="E18" s="212">
        <v>242</v>
      </c>
      <c r="F18" s="213">
        <v>79</v>
      </c>
      <c r="G18" s="214">
        <v>21</v>
      </c>
      <c r="H18" s="215">
        <v>3757</v>
      </c>
      <c r="I18" s="216">
        <v>1537</v>
      </c>
      <c r="J18" s="217">
        <v>362</v>
      </c>
      <c r="K18" s="218">
        <v>326</v>
      </c>
    </row>
    <row r="19" spans="1:11" s="202" customFormat="1" ht="15.95" customHeight="1">
      <c r="A19" s="209">
        <v>2003</v>
      </c>
      <c r="B19" s="210">
        <v>2401</v>
      </c>
      <c r="C19" s="211">
        <v>457</v>
      </c>
      <c r="D19" s="211">
        <v>453</v>
      </c>
      <c r="E19" s="212">
        <v>275</v>
      </c>
      <c r="F19" s="213">
        <v>87</v>
      </c>
      <c r="G19" s="214">
        <v>22</v>
      </c>
      <c r="H19" s="215">
        <v>4220</v>
      </c>
      <c r="I19" s="216">
        <v>2488</v>
      </c>
      <c r="J19" s="217">
        <v>477</v>
      </c>
      <c r="K19" s="218">
        <v>375</v>
      </c>
    </row>
    <row r="20" spans="1:11" s="202" customFormat="1" ht="15.95" customHeight="1">
      <c r="A20" s="209">
        <v>2004</v>
      </c>
      <c r="B20" s="210">
        <v>2918</v>
      </c>
      <c r="C20" s="211">
        <v>517</v>
      </c>
      <c r="D20" s="211">
        <v>475</v>
      </c>
      <c r="E20" s="212">
        <v>281</v>
      </c>
      <c r="F20" s="213">
        <v>88</v>
      </c>
      <c r="G20" s="214">
        <v>21</v>
      </c>
      <c r="H20" s="215">
        <v>4229</v>
      </c>
      <c r="I20" s="216">
        <v>3006</v>
      </c>
      <c r="J20" s="217">
        <v>533</v>
      </c>
      <c r="K20" s="218">
        <v>424</v>
      </c>
    </row>
    <row r="21" spans="1:11" s="202" customFormat="1" ht="15.95" customHeight="1">
      <c r="A21" s="209">
        <v>2005</v>
      </c>
      <c r="B21" s="210">
        <v>3607</v>
      </c>
      <c r="C21" s="211">
        <v>683</v>
      </c>
      <c r="D21" s="211">
        <v>487</v>
      </c>
      <c r="E21" s="212">
        <v>286</v>
      </c>
      <c r="F21" s="213">
        <v>78</v>
      </c>
      <c r="G21" s="214">
        <v>17</v>
      </c>
      <c r="H21" s="215">
        <v>4633</v>
      </c>
      <c r="I21" s="216">
        <v>3685</v>
      </c>
      <c r="J21" s="217">
        <v>698</v>
      </c>
      <c r="K21" s="218">
        <v>489</v>
      </c>
    </row>
    <row r="22" spans="1:11" s="202" customFormat="1" ht="15.95" customHeight="1">
      <c r="A22" s="209">
        <v>2006</v>
      </c>
      <c r="B22" s="210">
        <v>4011</v>
      </c>
      <c r="C22" s="211">
        <v>612</v>
      </c>
      <c r="D22" s="211">
        <v>531</v>
      </c>
      <c r="E22" s="212">
        <v>296</v>
      </c>
      <c r="F22" s="213">
        <v>71</v>
      </c>
      <c r="G22" s="214">
        <v>13</v>
      </c>
      <c r="H22" s="215">
        <v>5145</v>
      </c>
      <c r="I22" s="216">
        <v>4082</v>
      </c>
      <c r="J22" s="217">
        <v>622</v>
      </c>
      <c r="K22" s="218">
        <v>520</v>
      </c>
    </row>
    <row r="23" spans="1:11" s="202" customFormat="1" ht="15.95" customHeight="1">
      <c r="A23" s="209">
        <v>2007</v>
      </c>
      <c r="B23" s="210">
        <v>4179</v>
      </c>
      <c r="C23" s="211">
        <v>630</v>
      </c>
      <c r="D23" s="211">
        <v>539</v>
      </c>
      <c r="E23" s="212">
        <v>281</v>
      </c>
      <c r="F23" s="213">
        <v>87</v>
      </c>
      <c r="G23" s="214">
        <v>17</v>
      </c>
      <c r="H23" s="215">
        <v>5154</v>
      </c>
      <c r="I23" s="216">
        <v>4266</v>
      </c>
      <c r="J23" s="217">
        <v>645</v>
      </c>
      <c r="K23" s="218">
        <v>534</v>
      </c>
    </row>
    <row r="24" spans="1:11" s="202" customFormat="1" ht="15.95" customHeight="1">
      <c r="A24" s="209">
        <v>2008</v>
      </c>
      <c r="B24" s="210">
        <v>4211</v>
      </c>
      <c r="C24" s="211">
        <v>639</v>
      </c>
      <c r="D24" s="211">
        <v>534</v>
      </c>
      <c r="E24" s="212">
        <v>289</v>
      </c>
      <c r="F24" s="213">
        <v>81</v>
      </c>
      <c r="G24" s="214">
        <v>17</v>
      </c>
      <c r="H24" s="215">
        <v>4827.83</v>
      </c>
      <c r="I24" s="216">
        <v>4292</v>
      </c>
      <c r="J24" s="217">
        <v>653</v>
      </c>
      <c r="K24" s="218">
        <v>495</v>
      </c>
    </row>
    <row r="25" spans="1:11" s="202" customFormat="1" ht="15.95" customHeight="1">
      <c r="A25" s="209">
        <v>2009</v>
      </c>
      <c r="B25" s="210">
        <v>4409</v>
      </c>
      <c r="C25" s="211">
        <v>743</v>
      </c>
      <c r="D25" s="211">
        <v>598</v>
      </c>
      <c r="E25" s="212">
        <v>305</v>
      </c>
      <c r="F25" s="213">
        <v>69</v>
      </c>
      <c r="G25" s="214">
        <v>12</v>
      </c>
      <c r="H25" s="215">
        <v>4289</v>
      </c>
      <c r="I25" s="216">
        <v>4478</v>
      </c>
      <c r="J25" s="217">
        <v>754</v>
      </c>
      <c r="K25" s="218">
        <v>565</v>
      </c>
    </row>
    <row r="26" spans="1:11" s="202" customFormat="1" ht="15.95" customHeight="1">
      <c r="A26" s="209">
        <v>2010</v>
      </c>
      <c r="B26" s="210">
        <v>5361</v>
      </c>
      <c r="C26" s="211">
        <v>746</v>
      </c>
      <c r="D26" s="211">
        <v>594</v>
      </c>
      <c r="E26" s="212">
        <v>316</v>
      </c>
      <c r="F26" s="213">
        <v>106</v>
      </c>
      <c r="G26" s="214">
        <v>16</v>
      </c>
      <c r="H26" s="215">
        <v>6661</v>
      </c>
      <c r="I26" s="216">
        <v>5467</v>
      </c>
      <c r="J26" s="217">
        <v>758</v>
      </c>
      <c r="K26" s="218">
        <v>614</v>
      </c>
    </row>
    <row r="27" spans="1:11" s="202" customFormat="1" ht="15.95" customHeight="1">
      <c r="A27" s="209">
        <v>2011</v>
      </c>
      <c r="B27" s="210">
        <v>5172</v>
      </c>
      <c r="C27" s="211">
        <v>775</v>
      </c>
      <c r="D27" s="211">
        <v>579</v>
      </c>
      <c r="E27" s="212">
        <v>287</v>
      </c>
      <c r="F27" s="213">
        <v>168</v>
      </c>
      <c r="G27" s="214">
        <v>48</v>
      </c>
      <c r="H27" s="215">
        <v>3517</v>
      </c>
      <c r="I27" s="216">
        <v>5340</v>
      </c>
      <c r="J27" s="217">
        <v>781</v>
      </c>
      <c r="K27" s="218">
        <v>595</v>
      </c>
    </row>
    <row r="28" spans="1:11" s="202" customFormat="1" ht="15.95" customHeight="1">
      <c r="A28" s="209">
        <v>2012</v>
      </c>
      <c r="B28" s="210">
        <v>5299</v>
      </c>
      <c r="C28" s="211">
        <v>781</v>
      </c>
      <c r="D28" s="211">
        <v>559</v>
      </c>
      <c r="E28" s="212">
        <v>284</v>
      </c>
      <c r="F28" s="213">
        <v>85</v>
      </c>
      <c r="G28" s="214">
        <v>39</v>
      </c>
      <c r="H28" s="215">
        <v>2198</v>
      </c>
      <c r="I28" s="216">
        <v>5384</v>
      </c>
      <c r="J28" s="217">
        <v>786</v>
      </c>
      <c r="K28" s="218">
        <v>590</v>
      </c>
    </row>
    <row r="29" spans="1:11" s="202" customFormat="1" ht="15.95" customHeight="1">
      <c r="A29" s="209">
        <v>2013</v>
      </c>
      <c r="B29" s="210">
        <v>5385.8</v>
      </c>
      <c r="C29" s="211">
        <v>799</v>
      </c>
      <c r="D29" s="211">
        <v>539</v>
      </c>
      <c r="E29" s="212">
        <v>283</v>
      </c>
      <c r="F29" s="213">
        <v>63</v>
      </c>
      <c r="G29" s="214">
        <v>39</v>
      </c>
      <c r="H29" s="215">
        <v>1600</v>
      </c>
      <c r="I29" s="216">
        <v>5449</v>
      </c>
      <c r="J29" s="217">
        <v>801</v>
      </c>
      <c r="K29" s="218">
        <v>600</v>
      </c>
    </row>
    <row r="30" spans="1:11" s="202" customFormat="1" ht="15.95" customHeight="1">
      <c r="A30" s="209">
        <v>2014</v>
      </c>
      <c r="B30" s="210">
        <v>5436.2510000000002</v>
      </c>
      <c r="C30" s="211">
        <v>812</v>
      </c>
      <c r="D30" s="211">
        <v>539</v>
      </c>
      <c r="E30" s="212">
        <v>283</v>
      </c>
      <c r="F30" s="213">
        <v>86</v>
      </c>
      <c r="G30" s="214">
        <v>39</v>
      </c>
      <c r="H30" s="215">
        <v>2014</v>
      </c>
      <c r="I30" s="216">
        <v>5522</v>
      </c>
      <c r="J30" s="217">
        <v>815</v>
      </c>
      <c r="K30" s="218">
        <v>488</v>
      </c>
    </row>
    <row r="31" spans="1:11" s="202" customFormat="1" ht="15.95" customHeight="1">
      <c r="A31" s="209">
        <v>2015</v>
      </c>
      <c r="B31" s="210">
        <f>I31-F31</f>
        <v>5486</v>
      </c>
      <c r="C31" s="211">
        <v>825</v>
      </c>
      <c r="D31" s="211">
        <v>536</v>
      </c>
      <c r="E31" s="212">
        <v>279</v>
      </c>
      <c r="F31" s="213">
        <v>84</v>
      </c>
      <c r="G31" s="214">
        <v>40</v>
      </c>
      <c r="H31" s="215">
        <v>2054</v>
      </c>
      <c r="I31" s="216">
        <v>5570</v>
      </c>
      <c r="J31" s="217">
        <v>828</v>
      </c>
      <c r="K31" s="218">
        <v>560</v>
      </c>
    </row>
    <row r="32" spans="1:11" s="1060" customFormat="1" ht="15.95" customHeight="1">
      <c r="A32" s="1071">
        <v>2016</v>
      </c>
      <c r="B32" s="192">
        <v>5545</v>
      </c>
      <c r="C32" s="1360">
        <v>837</v>
      </c>
      <c r="D32" s="1361">
        <v>535</v>
      </c>
      <c r="E32" s="195">
        <v>278</v>
      </c>
      <c r="F32" s="196">
        <v>113</v>
      </c>
      <c r="G32" s="1362">
        <v>36</v>
      </c>
      <c r="H32" s="198">
        <v>3031</v>
      </c>
      <c r="I32" s="199">
        <v>5659</v>
      </c>
      <c r="J32" s="200">
        <v>842</v>
      </c>
      <c r="K32" s="201">
        <v>559</v>
      </c>
    </row>
    <row r="33" spans="1:11" s="202" customFormat="1" ht="8.1" customHeight="1" thickBot="1">
      <c r="A33" s="1061"/>
      <c r="B33" s="1062"/>
      <c r="C33" s="1063"/>
      <c r="D33" s="1063"/>
      <c r="E33" s="1064"/>
      <c r="F33" s="1065"/>
      <c r="G33" s="1066"/>
      <c r="H33" s="1067"/>
      <c r="I33" s="1068"/>
      <c r="J33" s="1069"/>
      <c r="K33" s="1070"/>
    </row>
    <row r="34" spans="1:11">
      <c r="A34" s="221"/>
      <c r="B34" s="222"/>
      <c r="C34" s="222"/>
      <c r="D34" s="222"/>
      <c r="E34" s="222"/>
      <c r="F34" s="165"/>
      <c r="G34" s="165"/>
      <c r="H34" s="223"/>
      <c r="I34" s="222"/>
      <c r="J34" s="224"/>
      <c r="K34" s="222"/>
    </row>
    <row r="35" spans="1:11" s="43" customFormat="1">
      <c r="A35" s="226" t="s">
        <v>574</v>
      </c>
      <c r="B35" s="226"/>
      <c r="C35" s="226"/>
      <c r="D35" s="226"/>
      <c r="E35" s="226"/>
      <c r="F35" s="226"/>
      <c r="G35" s="226"/>
      <c r="H35" s="226"/>
      <c r="I35" s="226"/>
      <c r="J35" s="226"/>
      <c r="K35" s="226"/>
    </row>
    <row r="36" spans="1:11" s="43" customFormat="1">
      <c r="A36" s="226" t="s">
        <v>575</v>
      </c>
      <c r="B36" s="226"/>
      <c r="C36" s="226"/>
      <c r="D36" s="226"/>
      <c r="E36" s="226"/>
      <c r="F36" s="226"/>
      <c r="G36" s="226"/>
      <c r="H36" s="226"/>
      <c r="I36" s="226"/>
      <c r="J36" s="226"/>
      <c r="K36" s="226"/>
    </row>
    <row r="37" spans="1:11">
      <c r="A37" s="226" t="s">
        <v>576</v>
      </c>
      <c r="B37" s="226"/>
      <c r="C37" s="226"/>
      <c r="D37" s="226"/>
      <c r="E37" s="226"/>
      <c r="F37" s="226"/>
      <c r="G37" s="226"/>
      <c r="H37" s="226"/>
      <c r="I37" s="226"/>
      <c r="J37" s="226"/>
      <c r="K37" s="226"/>
    </row>
    <row r="38" spans="1:11">
      <c r="A38" s="226" t="s">
        <v>577</v>
      </c>
      <c r="B38" s="226"/>
      <c r="C38" s="226"/>
      <c r="D38" s="226"/>
      <c r="E38" s="226"/>
      <c r="F38" s="226"/>
      <c r="G38" s="226"/>
      <c r="H38" s="226"/>
      <c r="I38" s="226"/>
      <c r="J38" s="226"/>
      <c r="K38" s="226"/>
    </row>
    <row r="39" spans="1:11">
      <c r="A39" s="226" t="s">
        <v>155</v>
      </c>
      <c r="B39" s="226"/>
      <c r="C39" s="226"/>
      <c r="D39" s="226"/>
      <c r="E39" s="226"/>
      <c r="F39" s="226"/>
      <c r="G39" s="226"/>
      <c r="H39" s="226"/>
      <c r="I39" s="226"/>
      <c r="J39" s="226"/>
      <c r="K39" s="226"/>
    </row>
    <row r="40" spans="1:11" s="43" customFormat="1">
      <c r="C40" s="228"/>
      <c r="D40" s="228"/>
    </row>
    <row r="41" spans="1:11" s="43" customFormat="1">
      <c r="C41" s="228"/>
      <c r="D41" s="228"/>
    </row>
    <row r="42" spans="1:11" s="43" customFormat="1">
      <c r="C42" s="228"/>
      <c r="D42" s="228"/>
    </row>
    <row r="43" spans="1:11" s="43" customFormat="1">
      <c r="C43" s="228"/>
      <c r="D43" s="228"/>
    </row>
    <row r="44" spans="1:11" s="43" customFormat="1">
      <c r="C44" s="228"/>
      <c r="D44" s="228"/>
    </row>
    <row r="45" spans="1:11" s="43" customFormat="1">
      <c r="C45" s="228"/>
      <c r="D45" s="228"/>
    </row>
    <row r="46" spans="1:11">
      <c r="C46" s="229"/>
      <c r="D46" s="228"/>
      <c r="F46" s="228"/>
      <c r="G46" s="230"/>
      <c r="H46" s="230"/>
    </row>
    <row r="47" spans="1:11">
      <c r="C47" s="228"/>
      <c r="D47" s="228"/>
      <c r="F47" s="228"/>
      <c r="H47" s="231"/>
    </row>
    <row r="48" spans="1:11">
      <c r="C48" s="228"/>
      <c r="D48" s="228"/>
      <c r="F48" s="228"/>
    </row>
    <row r="49" spans="2:11">
      <c r="C49" s="228"/>
      <c r="D49" s="228"/>
      <c r="H49" s="225"/>
      <c r="I49" s="225"/>
      <c r="J49" s="225"/>
      <c r="K49" s="225"/>
    </row>
    <row r="50" spans="2:11">
      <c r="B50" s="227"/>
      <c r="C50" s="228"/>
      <c r="D50" s="228"/>
      <c r="H50" s="225"/>
      <c r="I50" s="225"/>
      <c r="J50" s="225"/>
      <c r="K50" s="225"/>
    </row>
    <row r="51" spans="2:11">
      <c r="B51" s="227"/>
      <c r="C51" s="228"/>
      <c r="D51" s="228"/>
      <c r="H51" s="225"/>
      <c r="I51" s="225"/>
      <c r="J51" s="225"/>
      <c r="K51" s="225"/>
    </row>
    <row r="52" spans="2:11">
      <c r="C52" s="228"/>
      <c r="D52" s="228"/>
      <c r="F52" s="232"/>
      <c r="H52" s="225"/>
      <c r="I52" s="225"/>
      <c r="J52" s="225"/>
      <c r="K52" s="225"/>
    </row>
    <row r="53" spans="2:11">
      <c r="C53" s="228"/>
      <c r="D53" s="228"/>
      <c r="F53" s="232"/>
      <c r="H53" s="225"/>
      <c r="I53" s="225"/>
      <c r="J53" s="225"/>
      <c r="K53" s="225"/>
    </row>
    <row r="54" spans="2:11">
      <c r="B54" s="227"/>
      <c r="C54" s="228"/>
      <c r="D54" s="228"/>
      <c r="H54" s="225"/>
      <c r="I54" s="225"/>
      <c r="J54" s="225"/>
      <c r="K54" s="225"/>
    </row>
    <row r="55" spans="2:11">
      <c r="C55" s="228"/>
      <c r="D55" s="228"/>
      <c r="H55" s="225"/>
      <c r="I55" s="225"/>
      <c r="J55" s="225"/>
      <c r="K55" s="225"/>
    </row>
    <row r="56" spans="2:11">
      <c r="C56" s="228"/>
      <c r="D56" s="228"/>
      <c r="H56" s="233"/>
    </row>
    <row r="57" spans="2:11">
      <c r="C57" s="228"/>
      <c r="D57" s="228"/>
      <c r="H57" s="233"/>
    </row>
    <row r="58" spans="2:11">
      <c r="B58" s="227"/>
      <c r="C58" s="228"/>
      <c r="D58" s="228"/>
    </row>
    <row r="60" spans="2:11">
      <c r="F60" s="228"/>
    </row>
  </sheetData>
  <mergeCells count="5">
    <mergeCell ref="A1:K1"/>
    <mergeCell ref="A2:A3"/>
    <mergeCell ref="B2:E2"/>
    <mergeCell ref="F2:H2"/>
    <mergeCell ref="I2:J2"/>
  </mergeCells>
  <printOptions horizontalCentered="1"/>
  <pageMargins left="0.7" right="0.7" top="0.75" bottom="0.5" header="0.3" footer="0.3"/>
  <pageSetup scale="75" orientation="landscape" r:id="rId1"/>
  <headerFooter scaleWithDoc="0">
    <oddFooter>&amp;R2016 Data Tables</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A6272-80EC-4656-B220-AE2EA92F6837}">
  <sheetPr>
    <pageSetUpPr fitToPage="1"/>
  </sheetPr>
  <dimension ref="A1:N35"/>
  <sheetViews>
    <sheetView topLeftCell="A4" zoomScaleNormal="100" zoomScaleSheetLayoutView="80" workbookViewId="0">
      <selection sqref="A1:H1"/>
    </sheetView>
  </sheetViews>
  <sheetFormatPr defaultColWidth="8.85546875" defaultRowHeight="12.75"/>
  <cols>
    <col min="1" max="1" width="20.7109375" style="43" customWidth="1"/>
    <col min="2" max="2" width="15.7109375" style="43" customWidth="1"/>
    <col min="3" max="3" width="14.7109375" style="43" customWidth="1"/>
    <col min="4" max="4" width="15.7109375" style="43" customWidth="1"/>
    <col min="5" max="5" width="18.7109375" style="43" customWidth="1"/>
    <col min="6" max="6" width="15.7109375" style="43" customWidth="1"/>
    <col min="7" max="7" width="13.7109375" style="43" customWidth="1"/>
    <col min="8" max="8" width="15.7109375" style="43" customWidth="1"/>
    <col min="9" max="9" width="9.5703125" style="225" bestFit="1" customWidth="1"/>
    <col min="10" max="10" width="11" style="225" bestFit="1" customWidth="1"/>
    <col min="11" max="11" width="8.85546875" style="225"/>
    <col min="12" max="12" width="11.42578125" style="225" customWidth="1"/>
    <col min="13" max="16384" width="8.85546875" style="225"/>
  </cols>
  <sheetData>
    <row r="1" spans="1:14" s="184" customFormat="1" ht="99.95" customHeight="1" thickBot="1">
      <c r="A1" s="1955" t="s">
        <v>578</v>
      </c>
      <c r="B1" s="2020"/>
      <c r="C1" s="2020"/>
      <c r="D1" s="2020"/>
      <c r="E1" s="2020"/>
      <c r="F1" s="2020"/>
      <c r="G1" s="2020"/>
      <c r="H1" s="2021"/>
    </row>
    <row r="2" spans="1:14" s="184" customFormat="1" ht="69.95" customHeight="1" thickBot="1">
      <c r="A2" s="234" t="s">
        <v>579</v>
      </c>
      <c r="B2" s="2022" t="s">
        <v>580</v>
      </c>
      <c r="C2" s="2023"/>
      <c r="D2" s="2024" t="s">
        <v>581</v>
      </c>
      <c r="E2" s="2025"/>
      <c r="F2" s="235" t="s">
        <v>582</v>
      </c>
      <c r="G2" s="153" t="s">
        <v>583</v>
      </c>
      <c r="H2" s="236" t="s">
        <v>584</v>
      </c>
    </row>
    <row r="3" spans="1:14" ht="30" customHeight="1">
      <c r="A3" s="237" t="s">
        <v>585</v>
      </c>
      <c r="B3" s="238">
        <v>3004</v>
      </c>
      <c r="C3" s="239">
        <f>B3/$B$31</f>
        <v>3.5697648993716071E-3</v>
      </c>
      <c r="D3" s="240">
        <v>3.8</v>
      </c>
      <c r="E3" s="239">
        <f>D3/$D$31</f>
        <v>6.7149673087117862E-4</v>
      </c>
      <c r="F3" s="199">
        <v>106.85</v>
      </c>
      <c r="G3" s="194">
        <v>83.76</v>
      </c>
      <c r="H3" s="241">
        <v>1</v>
      </c>
      <c r="I3" s="242"/>
      <c r="J3" s="243"/>
      <c r="K3" s="244"/>
      <c r="N3" s="245"/>
    </row>
    <row r="4" spans="1:14" ht="15" customHeight="1">
      <c r="A4" s="246" t="s">
        <v>586</v>
      </c>
      <c r="B4" s="247">
        <v>15544</v>
      </c>
      <c r="C4" s="248">
        <f t="shared" ref="C4:C27" si="0">B4/$B$31</f>
        <v>1.8471513181036039E-2</v>
      </c>
      <c r="D4" s="249">
        <v>36.799999999999997</v>
      </c>
      <c r="E4" s="248">
        <f t="shared" ref="E4:E28" si="1">D4/$D$31</f>
        <v>6.5029157094893082E-3</v>
      </c>
      <c r="F4" s="216">
        <v>196.91</v>
      </c>
      <c r="G4" s="250">
        <v>158.94</v>
      </c>
      <c r="H4" s="251">
        <v>2</v>
      </c>
      <c r="I4" s="242"/>
      <c r="J4" s="243"/>
      <c r="K4" s="244"/>
      <c r="L4" s="252"/>
      <c r="N4" s="245"/>
    </row>
    <row r="5" spans="1:14" ht="15" customHeight="1">
      <c r="A5" s="246" t="s">
        <v>587</v>
      </c>
      <c r="B5" s="247">
        <v>27571</v>
      </c>
      <c r="C5" s="248">
        <f t="shared" si="0"/>
        <v>3.2763644487541474E-2</v>
      </c>
      <c r="D5" s="249">
        <v>89.4</v>
      </c>
      <c r="E5" s="248">
        <f t="shared" si="1"/>
        <v>1.5797844142074573E-2</v>
      </c>
      <c r="F5" s="216">
        <v>264.61</v>
      </c>
      <c r="G5" s="250">
        <v>195.59</v>
      </c>
      <c r="H5" s="251">
        <v>4</v>
      </c>
      <c r="I5" s="242"/>
      <c r="J5" s="243"/>
      <c r="K5" s="244"/>
      <c r="L5" s="252"/>
      <c r="N5" s="245"/>
    </row>
    <row r="6" spans="1:14" ht="15" customHeight="1">
      <c r="A6" s="246" t="s">
        <v>588</v>
      </c>
      <c r="B6" s="247">
        <v>79183</v>
      </c>
      <c r="C6" s="248">
        <f t="shared" si="0"/>
        <v>9.4096103204707723E-2</v>
      </c>
      <c r="D6" s="249">
        <v>319.8</v>
      </c>
      <c r="E6" s="248">
        <f t="shared" si="1"/>
        <v>5.6511751192790248E-2</v>
      </c>
      <c r="F6" s="253">
        <v>330.31</v>
      </c>
      <c r="G6" s="254">
        <v>238.6</v>
      </c>
      <c r="H6" s="251">
        <v>16</v>
      </c>
      <c r="I6" s="242"/>
      <c r="J6" s="243"/>
      <c r="K6" s="244"/>
      <c r="L6" s="252"/>
      <c r="N6" s="245"/>
    </row>
    <row r="7" spans="1:14" ht="15" customHeight="1">
      <c r="A7" s="1363">
        <v>1995</v>
      </c>
      <c r="B7" s="247">
        <v>7017</v>
      </c>
      <c r="C7" s="248">
        <f t="shared" si="0"/>
        <v>8.3385620169409355E-3</v>
      </c>
      <c r="D7" s="249">
        <v>26.2</v>
      </c>
      <c r="E7" s="248">
        <f t="shared" si="1"/>
        <v>4.6297932496907578E-3</v>
      </c>
      <c r="F7" s="216">
        <v>308.83999999999997</v>
      </c>
      <c r="G7" s="250">
        <v>172.12</v>
      </c>
      <c r="H7" s="251">
        <v>3</v>
      </c>
      <c r="I7" s="242"/>
      <c r="J7" s="243"/>
      <c r="K7" s="244"/>
      <c r="L7" s="252"/>
      <c r="N7" s="245"/>
    </row>
    <row r="8" spans="1:14" ht="15" customHeight="1">
      <c r="A8" s="1363">
        <v>1996</v>
      </c>
      <c r="B8" s="247">
        <v>8794</v>
      </c>
      <c r="C8" s="248">
        <f t="shared" si="0"/>
        <v>1.0450237192101836E-2</v>
      </c>
      <c r="D8" s="249">
        <v>24.5</v>
      </c>
      <c r="E8" s="248">
        <f t="shared" si="1"/>
        <v>4.329386817458915E-3</v>
      </c>
      <c r="F8" s="216">
        <v>233.03</v>
      </c>
      <c r="G8" s="250">
        <v>132.91</v>
      </c>
      <c r="H8" s="251">
        <v>3</v>
      </c>
      <c r="I8" s="242"/>
      <c r="J8" s="243"/>
      <c r="K8" s="244"/>
      <c r="L8" s="252"/>
      <c r="N8" s="245"/>
    </row>
    <row r="9" spans="1:14" ht="15" customHeight="1">
      <c r="A9" s="1363">
        <v>1997</v>
      </c>
      <c r="B9" s="247">
        <v>12293</v>
      </c>
      <c r="C9" s="248">
        <f t="shared" si="0"/>
        <v>1.4608228997328618E-2</v>
      </c>
      <c r="D9" s="249">
        <v>41.9</v>
      </c>
      <c r="E9" s="248">
        <f t="shared" si="1"/>
        <v>7.4041350061848383E-3</v>
      </c>
      <c r="F9" s="216">
        <v>288.05</v>
      </c>
      <c r="G9" s="250">
        <v>202.03</v>
      </c>
      <c r="H9" s="251">
        <v>5</v>
      </c>
      <c r="I9" s="242"/>
      <c r="J9" s="243"/>
      <c r="K9" s="244"/>
      <c r="L9" s="252"/>
      <c r="N9" s="245"/>
    </row>
    <row r="10" spans="1:14" ht="15" customHeight="1">
      <c r="A10" s="1363">
        <v>1998</v>
      </c>
      <c r="B10" s="247">
        <v>4300</v>
      </c>
      <c r="C10" s="248">
        <f t="shared" si="0"/>
        <v>5.1098498892469743E-3</v>
      </c>
      <c r="D10" s="249">
        <v>14.2</v>
      </c>
      <c r="E10" s="248">
        <f t="shared" si="1"/>
        <v>2.5092772574659833E-3</v>
      </c>
      <c r="F10" s="216">
        <v>273.02</v>
      </c>
      <c r="G10" s="250">
        <v>164.39</v>
      </c>
      <c r="H10" s="251">
        <v>3</v>
      </c>
      <c r="I10" s="242"/>
      <c r="J10" s="243"/>
      <c r="K10" s="244"/>
      <c r="L10" s="252"/>
      <c r="N10" s="245"/>
    </row>
    <row r="11" spans="1:14" ht="15" customHeight="1">
      <c r="A11" s="1363">
        <v>1999</v>
      </c>
      <c r="B11" s="247">
        <v>9029</v>
      </c>
      <c r="C11" s="248">
        <f t="shared" si="0"/>
        <v>1.0729496430235101E-2</v>
      </c>
      <c r="D11" s="249">
        <v>28</v>
      </c>
      <c r="E11" s="248">
        <f t="shared" si="1"/>
        <v>4.9478706485244746E-3</v>
      </c>
      <c r="F11" s="216">
        <v>264.07</v>
      </c>
      <c r="G11" s="250">
        <v>164.2</v>
      </c>
      <c r="H11" s="251">
        <v>11</v>
      </c>
      <c r="I11" s="242"/>
      <c r="J11" s="243"/>
      <c r="K11" s="244"/>
      <c r="L11" s="252"/>
      <c r="N11" s="245"/>
    </row>
    <row r="12" spans="1:14" ht="15" customHeight="1">
      <c r="A12" s="1363">
        <v>2000</v>
      </c>
      <c r="B12" s="247">
        <v>8050</v>
      </c>
      <c r="C12" s="248">
        <f t="shared" si="0"/>
        <v>9.5661143275437548E-3</v>
      </c>
      <c r="D12" s="249">
        <v>23.9</v>
      </c>
      <c r="E12" s="248">
        <f t="shared" si="1"/>
        <v>4.2233610178476757E-3</v>
      </c>
      <c r="F12" s="216">
        <v>250.21</v>
      </c>
      <c r="G12" s="250">
        <v>140.41</v>
      </c>
      <c r="H12" s="251">
        <v>3</v>
      </c>
      <c r="I12" s="242"/>
      <c r="J12" s="243"/>
      <c r="K12" s="244"/>
      <c r="L12" s="252"/>
      <c r="N12" s="245"/>
    </row>
    <row r="13" spans="1:14" ht="15" customHeight="1">
      <c r="A13" s="1363">
        <v>2001</v>
      </c>
      <c r="B13" s="247">
        <v>46887</v>
      </c>
      <c r="C13" s="248">
        <f t="shared" si="0"/>
        <v>5.5717565524912298E-2</v>
      </c>
      <c r="D13" s="249">
        <v>267.39999999999998</v>
      </c>
      <c r="E13" s="248">
        <f t="shared" si="1"/>
        <v>4.7252164693408726E-2</v>
      </c>
      <c r="F13" s="216">
        <v>460.45</v>
      </c>
      <c r="G13" s="250">
        <v>276.22000000000003</v>
      </c>
      <c r="H13" s="251">
        <v>18</v>
      </c>
      <c r="I13" s="242"/>
      <c r="J13" s="243"/>
      <c r="K13" s="244"/>
      <c r="L13" s="252"/>
      <c r="N13" s="245"/>
    </row>
    <row r="14" spans="1:14" ht="15" customHeight="1">
      <c r="A14" s="1363">
        <v>2002</v>
      </c>
      <c r="B14" s="247">
        <v>89156</v>
      </c>
      <c r="C14" s="248">
        <f t="shared" si="0"/>
        <v>0.10594738993621006</v>
      </c>
      <c r="D14" s="249">
        <v>490.4</v>
      </c>
      <c r="E14" s="248">
        <f t="shared" si="1"/>
        <v>8.6658420215585785E-2</v>
      </c>
      <c r="F14" s="216">
        <v>448.23</v>
      </c>
      <c r="G14" s="250">
        <v>275.73</v>
      </c>
      <c r="H14" s="251">
        <v>26</v>
      </c>
      <c r="I14" s="242"/>
      <c r="J14" s="243"/>
      <c r="K14" s="244"/>
      <c r="L14" s="252"/>
      <c r="N14" s="245"/>
    </row>
    <row r="15" spans="1:14" ht="15" customHeight="1">
      <c r="A15" s="1363">
        <v>2003</v>
      </c>
      <c r="B15" s="247">
        <v>93719</v>
      </c>
      <c r="C15" s="248">
        <f t="shared" si="0"/>
        <v>0.11136977250472958</v>
      </c>
      <c r="D15" s="249">
        <v>807.9</v>
      </c>
      <c r="E15" s="248">
        <f t="shared" si="1"/>
        <v>0.14276373917653296</v>
      </c>
      <c r="F15" s="216">
        <v>697.45</v>
      </c>
      <c r="G15" s="250">
        <v>400.77</v>
      </c>
      <c r="H15" s="251">
        <v>26</v>
      </c>
      <c r="I15" s="242"/>
      <c r="J15" s="243"/>
      <c r="K15" s="244"/>
      <c r="L15" s="252"/>
      <c r="N15" s="245"/>
    </row>
    <row r="16" spans="1:14" ht="15" customHeight="1">
      <c r="A16" s="1363">
        <v>2004</v>
      </c>
      <c r="B16" s="247">
        <v>68512</v>
      </c>
      <c r="C16" s="248">
        <f t="shared" si="0"/>
        <v>8.1415357119090398E-2</v>
      </c>
      <c r="D16" s="249">
        <v>344.4</v>
      </c>
      <c r="E16" s="248">
        <f t="shared" si="1"/>
        <v>6.0858808976851031E-2</v>
      </c>
      <c r="F16" s="216">
        <v>416.21</v>
      </c>
      <c r="G16" s="250">
        <v>245.47</v>
      </c>
      <c r="H16" s="251">
        <v>32</v>
      </c>
      <c r="I16" s="242"/>
      <c r="J16" s="243"/>
      <c r="K16" s="244"/>
      <c r="L16" s="252"/>
      <c r="N16" s="245"/>
    </row>
    <row r="17" spans="1:14" ht="15" customHeight="1">
      <c r="A17" s="1363">
        <v>2005</v>
      </c>
      <c r="B17" s="247">
        <v>111615</v>
      </c>
      <c r="C17" s="248">
        <f t="shared" si="0"/>
        <v>0.13263625474146537</v>
      </c>
      <c r="D17" s="249">
        <v>1086</v>
      </c>
      <c r="E17" s="248">
        <f t="shared" si="1"/>
        <v>0.1919066972963421</v>
      </c>
      <c r="F17" s="216">
        <v>786.49</v>
      </c>
      <c r="G17" s="250">
        <v>465.9</v>
      </c>
      <c r="H17" s="251">
        <v>107</v>
      </c>
      <c r="I17" s="242"/>
      <c r="J17" s="243"/>
      <c r="K17" s="244"/>
      <c r="L17" s="252"/>
      <c r="N17" s="245"/>
    </row>
    <row r="18" spans="1:14" ht="15" customHeight="1">
      <c r="A18" s="1363">
        <v>2006</v>
      </c>
      <c r="B18" s="247">
        <v>17648</v>
      </c>
      <c r="C18" s="248">
        <f t="shared" si="0"/>
        <v>2.0971774615216422E-2</v>
      </c>
      <c r="D18" s="249">
        <v>250.6</v>
      </c>
      <c r="E18" s="248">
        <f t="shared" si="1"/>
        <v>4.4283442304294041E-2</v>
      </c>
      <c r="F18" s="216">
        <v>1128.31</v>
      </c>
      <c r="G18" s="250">
        <v>489.4</v>
      </c>
      <c r="H18" s="251">
        <v>15</v>
      </c>
      <c r="I18" s="242"/>
      <c r="J18" s="243"/>
      <c r="K18" s="244"/>
      <c r="L18" s="252"/>
      <c r="N18" s="245"/>
    </row>
    <row r="19" spans="1:14" ht="15" customHeight="1">
      <c r="A19" s="1363">
        <v>2007</v>
      </c>
      <c r="B19" s="247">
        <v>12742</v>
      </c>
      <c r="C19" s="248">
        <f t="shared" si="0"/>
        <v>1.5141792392740687E-2</v>
      </c>
      <c r="D19" s="249">
        <v>55.7</v>
      </c>
      <c r="E19" s="248">
        <f t="shared" si="1"/>
        <v>9.8427283972433305E-3</v>
      </c>
      <c r="F19" s="216">
        <v>361.23</v>
      </c>
      <c r="G19" s="250">
        <v>199.19</v>
      </c>
      <c r="H19" s="251">
        <v>11</v>
      </c>
      <c r="I19" s="242"/>
      <c r="J19" s="243"/>
      <c r="K19" s="244"/>
      <c r="L19" s="252"/>
      <c r="N19" s="245"/>
    </row>
    <row r="20" spans="1:14" ht="15" customHeight="1">
      <c r="A20" s="1363">
        <v>2008</v>
      </c>
      <c r="B20" s="247">
        <v>9771</v>
      </c>
      <c r="C20" s="248">
        <f t="shared" si="0"/>
        <v>1.161124262042609E-2</v>
      </c>
      <c r="D20" s="249">
        <v>47.8</v>
      </c>
      <c r="E20" s="248">
        <f t="shared" si="1"/>
        <v>8.4467220356953514E-3</v>
      </c>
      <c r="F20" s="216">
        <v>413.27</v>
      </c>
      <c r="G20" s="250">
        <v>222.47</v>
      </c>
      <c r="H20" s="251">
        <v>11</v>
      </c>
      <c r="I20" s="242"/>
      <c r="J20" s="243"/>
      <c r="K20" s="244"/>
      <c r="L20" s="252"/>
      <c r="N20" s="245"/>
    </row>
    <row r="21" spans="1:14" ht="15" customHeight="1">
      <c r="A21" s="1363">
        <v>2009</v>
      </c>
      <c r="B21" s="247">
        <v>105079</v>
      </c>
      <c r="C21" s="248">
        <f t="shared" si="0"/>
        <v>0.12486928290980996</v>
      </c>
      <c r="D21" s="249">
        <v>1065.0999999999999</v>
      </c>
      <c r="E21" s="248">
        <f t="shared" si="1"/>
        <v>0.18821346527655061</v>
      </c>
      <c r="F21" s="216">
        <v>803.02</v>
      </c>
      <c r="G21" s="250">
        <v>453.98</v>
      </c>
      <c r="H21" s="251">
        <v>109</v>
      </c>
      <c r="I21" s="242"/>
      <c r="J21" s="243"/>
      <c r="K21" s="244"/>
      <c r="L21" s="252"/>
      <c r="N21" s="245"/>
    </row>
    <row r="22" spans="1:14" ht="15" customHeight="1">
      <c r="A22" s="1363">
        <v>2010</v>
      </c>
      <c r="B22" s="247">
        <v>26080</v>
      </c>
      <c r="C22" s="248">
        <f t="shared" si="0"/>
        <v>3.0991833746874673E-2</v>
      </c>
      <c r="D22" s="249">
        <v>141.30000000000001</v>
      </c>
      <c r="E22" s="248">
        <f t="shared" si="1"/>
        <v>2.4969075808446723E-2</v>
      </c>
      <c r="F22" s="216">
        <v>458.33</v>
      </c>
      <c r="G22" s="250">
        <v>267.83</v>
      </c>
      <c r="H22" s="251">
        <v>30</v>
      </c>
      <c r="I22" s="242"/>
      <c r="J22" s="243"/>
      <c r="K22" s="244"/>
      <c r="L22" s="252"/>
      <c r="N22" s="245"/>
    </row>
    <row r="23" spans="1:14" ht="15" customHeight="1">
      <c r="A23" s="1363">
        <v>2011</v>
      </c>
      <c r="B23" s="247">
        <v>13492</v>
      </c>
      <c r="C23" s="248">
        <f t="shared" si="0"/>
        <v>1.6033045280400043E-2</v>
      </c>
      <c r="D23" s="249">
        <v>78.3</v>
      </c>
      <c r="E23" s="248">
        <f t="shared" si="1"/>
        <v>1.3836366849266655E-2</v>
      </c>
      <c r="F23" s="216">
        <v>483.41</v>
      </c>
      <c r="G23" s="250">
        <v>281.51</v>
      </c>
      <c r="H23" s="251">
        <v>21</v>
      </c>
      <c r="I23" s="242"/>
      <c r="J23" s="243"/>
      <c r="K23" s="244"/>
      <c r="L23" s="252"/>
      <c r="N23" s="245"/>
    </row>
    <row r="24" spans="1:14" ht="15" customHeight="1">
      <c r="A24" s="1363">
        <v>2012</v>
      </c>
      <c r="B24" s="247">
        <v>12132</v>
      </c>
      <c r="C24" s="248">
        <f t="shared" si="0"/>
        <v>1.4416906710777742E-2</v>
      </c>
      <c r="D24" s="249">
        <v>73.400000000000006</v>
      </c>
      <c r="E24" s="248">
        <f t="shared" si="1"/>
        <v>1.2970489485774873E-2</v>
      </c>
      <c r="F24" s="216">
        <v>511.92</v>
      </c>
      <c r="G24" s="250">
        <v>250.64</v>
      </c>
      <c r="H24" s="251">
        <v>21</v>
      </c>
      <c r="I24" s="242"/>
      <c r="J24" s="243"/>
      <c r="K24" s="244"/>
      <c r="L24" s="252"/>
      <c r="N24" s="245"/>
    </row>
    <row r="25" spans="1:14" ht="15" customHeight="1">
      <c r="A25" s="1363">
        <v>2013</v>
      </c>
      <c r="B25" s="247">
        <v>16627</v>
      </c>
      <c r="C25" s="248">
        <f t="shared" si="0"/>
        <v>1.9758482350816151E-2</v>
      </c>
      <c r="D25" s="249">
        <v>126</v>
      </c>
      <c r="E25" s="248">
        <f t="shared" si="1"/>
        <v>2.2265417918360134E-2</v>
      </c>
      <c r="F25" s="216">
        <v>621.57000000000005</v>
      </c>
      <c r="G25" s="250">
        <v>389.16</v>
      </c>
      <c r="H25" s="251">
        <v>24</v>
      </c>
      <c r="I25" s="242"/>
      <c r="J25" s="243"/>
      <c r="K25" s="244"/>
      <c r="L25" s="252"/>
      <c r="N25" s="245"/>
    </row>
    <row r="26" spans="1:14" ht="15" customHeight="1">
      <c r="A26" s="1363">
        <v>2014</v>
      </c>
      <c r="B26" s="247">
        <v>15183</v>
      </c>
      <c r="C26" s="248">
        <f t="shared" si="0"/>
        <v>1.8042523457776002E-2</v>
      </c>
      <c r="D26" s="249">
        <v>64.099999999999994</v>
      </c>
      <c r="E26" s="248">
        <f t="shared" si="1"/>
        <v>1.1327089591800671E-2</v>
      </c>
      <c r="F26" s="216">
        <v>379.17</v>
      </c>
      <c r="G26" s="250">
        <v>162.03</v>
      </c>
      <c r="H26" s="251">
        <v>22</v>
      </c>
      <c r="I26" s="242"/>
      <c r="J26" s="243"/>
      <c r="K26" s="244"/>
      <c r="L26" s="252"/>
      <c r="N26" s="245"/>
    </row>
    <row r="27" spans="1:14" ht="15" customHeight="1">
      <c r="A27" s="1363">
        <v>2015</v>
      </c>
      <c r="B27" s="247">
        <v>7995</v>
      </c>
      <c r="C27" s="248">
        <f t="shared" si="0"/>
        <v>9.5007557824487356E-3</v>
      </c>
      <c r="D27" s="249">
        <v>37.6</v>
      </c>
      <c r="E27" s="248">
        <f t="shared" si="1"/>
        <v>6.6442834423042947E-3</v>
      </c>
      <c r="F27" s="216">
        <v>564.72</v>
      </c>
      <c r="G27" s="250">
        <v>311.76</v>
      </c>
      <c r="H27" s="251">
        <v>11</v>
      </c>
      <c r="I27" s="242"/>
      <c r="J27" s="243"/>
      <c r="K27" s="244"/>
      <c r="L27" s="252"/>
      <c r="N27" s="245"/>
    </row>
    <row r="28" spans="1:14" s="190" customFormat="1" ht="15" customHeight="1">
      <c r="A28" s="1839">
        <v>2016</v>
      </c>
      <c r="B28" s="256">
        <v>7224</v>
      </c>
      <c r="C28" s="257">
        <f>B28/$B$31</f>
        <v>8.5845478139349174E-3</v>
      </c>
      <c r="D28" s="258">
        <v>12.5</v>
      </c>
      <c r="E28" s="257">
        <f t="shared" si="1"/>
        <v>2.2088708252341405E-3</v>
      </c>
      <c r="F28" s="259">
        <v>493.72</v>
      </c>
      <c r="G28" s="260">
        <v>196.84</v>
      </c>
      <c r="H28" s="261">
        <v>25</v>
      </c>
      <c r="I28" s="262"/>
      <c r="L28" s="263"/>
    </row>
    <row r="29" spans="1:14" ht="30" customHeight="1">
      <c r="A29" s="264" t="s">
        <v>589</v>
      </c>
      <c r="B29" s="265">
        <f>SUM(B3:B28)</f>
        <v>828647</v>
      </c>
      <c r="C29" s="248">
        <f>B29/$B$31</f>
        <v>0.98471204213368313</v>
      </c>
      <c r="D29" s="266">
        <f>SUM(D3:D28)</f>
        <v>5557</v>
      </c>
      <c r="E29" s="248">
        <f>D29/D31</f>
        <v>0.98197561406608946</v>
      </c>
      <c r="F29" s="267">
        <v>535</v>
      </c>
      <c r="G29" s="268">
        <v>278</v>
      </c>
      <c r="H29" s="1837">
        <v>559</v>
      </c>
      <c r="L29" s="252"/>
    </row>
    <row r="30" spans="1:14" s="190" customFormat="1" ht="45" customHeight="1">
      <c r="A30" s="255" t="s">
        <v>590</v>
      </c>
      <c r="B30" s="269">
        <v>12865</v>
      </c>
      <c r="C30" s="257">
        <f>B30/$B$31</f>
        <v>1.528795786631682E-2</v>
      </c>
      <c r="D30" s="258">
        <v>101.8</v>
      </c>
      <c r="E30" s="257">
        <f>D30/D31</f>
        <v>1.7989044000706837E-2</v>
      </c>
      <c r="F30" s="270" t="s">
        <v>591</v>
      </c>
      <c r="G30" s="271" t="s">
        <v>591</v>
      </c>
      <c r="H30" s="261" t="s">
        <v>591</v>
      </c>
      <c r="J30" s="262"/>
    </row>
    <row r="31" spans="1:14" s="190" customFormat="1" ht="30" customHeight="1" thickBot="1">
      <c r="A31" s="272" t="s">
        <v>592</v>
      </c>
      <c r="B31" s="273">
        <v>841512</v>
      </c>
      <c r="C31" s="274">
        <v>1</v>
      </c>
      <c r="D31" s="275">
        <v>5659</v>
      </c>
      <c r="E31" s="274">
        <f>D31/D31</f>
        <v>1</v>
      </c>
      <c r="F31" s="220" t="s">
        <v>591</v>
      </c>
      <c r="G31" s="219" t="s">
        <v>591</v>
      </c>
      <c r="H31" s="1838">
        <v>559</v>
      </c>
    </row>
    <row r="32" spans="1:14">
      <c r="A32" s="2026"/>
      <c r="B32" s="2026"/>
      <c r="C32" s="2026"/>
      <c r="D32" s="2026"/>
      <c r="E32" s="2026"/>
      <c r="F32" s="2026"/>
      <c r="G32" s="2026"/>
      <c r="H32" s="2026"/>
    </row>
    <row r="33" spans="1:8" ht="38.25" customHeight="1">
      <c r="A33" s="2027" t="s">
        <v>593</v>
      </c>
      <c r="B33" s="2028"/>
      <c r="C33" s="2028"/>
      <c r="D33" s="2028"/>
      <c r="E33" s="2028"/>
      <c r="F33" s="2028"/>
      <c r="G33" s="2028"/>
      <c r="H33" s="2028"/>
    </row>
    <row r="34" spans="1:8">
      <c r="A34" s="331" t="s">
        <v>166</v>
      </c>
      <c r="B34" s="331"/>
      <c r="C34" s="331"/>
      <c r="D34" s="331"/>
      <c r="E34" s="331"/>
      <c r="F34" s="331"/>
      <c r="G34" s="331"/>
      <c r="H34" s="331"/>
    </row>
    <row r="35" spans="1:8">
      <c r="A35" s="331" t="s">
        <v>574</v>
      </c>
      <c r="B35" s="331"/>
      <c r="C35" s="331"/>
      <c r="D35" s="331"/>
      <c r="E35" s="331"/>
      <c r="F35" s="331"/>
      <c r="G35" s="331"/>
      <c r="H35" s="331"/>
    </row>
  </sheetData>
  <mergeCells count="5">
    <mergeCell ref="A1:H1"/>
    <mergeCell ref="B2:C2"/>
    <mergeCell ref="D2:E2"/>
    <mergeCell ref="A32:H32"/>
    <mergeCell ref="A33:H33"/>
  </mergeCells>
  <printOptions horizontalCentered="1"/>
  <pageMargins left="0.7" right="0.7" top="0.75" bottom="0.5" header="0.3" footer="0.3"/>
  <pageSetup scale="71" orientation="landscape" r:id="rId1"/>
  <headerFooter scaleWithDoc="0">
    <oddFooter>&amp;R2016 Data Tables</oddFooter>
  </headerFooter>
  <ignoredErrors>
    <ignoredError sqref="C29" formula="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7E53F-DAF6-4DC9-8477-C3BF410BD6D5}">
  <sheetPr>
    <pageSetUpPr fitToPage="1"/>
  </sheetPr>
  <dimension ref="A1:L25"/>
  <sheetViews>
    <sheetView zoomScale="115" zoomScaleNormal="115" workbookViewId="0">
      <selection sqref="A1:G1"/>
    </sheetView>
  </sheetViews>
  <sheetFormatPr defaultColWidth="8.85546875" defaultRowHeight="12.75"/>
  <cols>
    <col min="1" max="1" width="22.42578125" style="43" customWidth="1"/>
    <col min="2" max="2" width="17.7109375" style="43" customWidth="1"/>
    <col min="3" max="3" width="12.28515625" style="43" customWidth="1"/>
    <col min="4" max="4" width="17.7109375" style="43" customWidth="1"/>
    <col min="5" max="5" width="16.42578125" style="43" customWidth="1"/>
    <col min="6" max="6" width="22.28515625" style="43" customWidth="1"/>
    <col min="7" max="7" width="21.42578125" style="43" customWidth="1"/>
    <col min="8" max="8" width="8.85546875" style="225"/>
    <col min="9" max="9" width="20.140625" style="225" bestFit="1" customWidth="1"/>
    <col min="10" max="16384" width="8.85546875" style="225"/>
  </cols>
  <sheetData>
    <row r="1" spans="1:12" s="276" customFormat="1" ht="99.95" customHeight="1" thickBot="1">
      <c r="A1" s="1955" t="s">
        <v>594</v>
      </c>
      <c r="B1" s="2029"/>
      <c r="C1" s="2029"/>
      <c r="D1" s="2029"/>
      <c r="E1" s="2029"/>
      <c r="F1" s="2029"/>
      <c r="G1" s="2030"/>
    </row>
    <row r="2" spans="1:12" s="280" customFormat="1" ht="80.099999999999994" customHeight="1" thickBot="1">
      <c r="A2" s="277" t="s">
        <v>595</v>
      </c>
      <c r="B2" s="2031" t="s">
        <v>596</v>
      </c>
      <c r="C2" s="2032"/>
      <c r="D2" s="2033" t="s">
        <v>597</v>
      </c>
      <c r="E2" s="2029"/>
      <c r="F2" s="278" t="s">
        <v>598</v>
      </c>
      <c r="G2" s="279" t="s">
        <v>599</v>
      </c>
    </row>
    <row r="3" spans="1:12" s="184" customFormat="1" ht="20.100000000000001" customHeight="1">
      <c r="A3" s="281" t="s">
        <v>600</v>
      </c>
      <c r="B3" s="282">
        <v>23430</v>
      </c>
      <c r="C3" s="283">
        <f>B3/$B$10</f>
        <v>2.7979126115045199E-2</v>
      </c>
      <c r="D3" s="267">
        <v>102.13</v>
      </c>
      <c r="E3" s="284">
        <f>D3/$D$10</f>
        <v>1.8418394950405769E-2</v>
      </c>
      <c r="F3" s="1834">
        <v>352.35</v>
      </c>
      <c r="G3" s="285">
        <v>183.44</v>
      </c>
      <c r="I3" s="286"/>
    </row>
    <row r="4" spans="1:12" s="184" customFormat="1" ht="20.100000000000001" customHeight="1">
      <c r="A4" s="281" t="s">
        <v>601</v>
      </c>
      <c r="B4" s="282">
        <v>89687</v>
      </c>
      <c r="C4" s="283">
        <f t="shared" ref="C4:C10" si="0">B4/$B$10</f>
        <v>0.10710046452753132</v>
      </c>
      <c r="D4" s="216">
        <v>353.77</v>
      </c>
      <c r="E4" s="283">
        <f t="shared" ref="E4:E10" si="1">D4/$D$10</f>
        <v>6.3799819657348961E-2</v>
      </c>
      <c r="F4" s="1835">
        <v>318.85000000000002</v>
      </c>
      <c r="G4" s="287">
        <v>190.28</v>
      </c>
      <c r="I4" s="286"/>
      <c r="K4" s="288"/>
    </row>
    <row r="5" spans="1:12" s="184" customFormat="1" ht="20.100000000000001" customHeight="1">
      <c r="A5" s="281" t="s">
        <v>602</v>
      </c>
      <c r="B5" s="282">
        <v>60482</v>
      </c>
      <c r="C5" s="283">
        <f t="shared" si="0"/>
        <v>7.2225074933425684E-2</v>
      </c>
      <c r="D5" s="216">
        <v>263.81</v>
      </c>
      <c r="E5" s="283">
        <f t="shared" si="1"/>
        <v>4.757619477006312E-2</v>
      </c>
      <c r="F5" s="1835">
        <v>352.57</v>
      </c>
      <c r="G5" s="287">
        <v>207.59</v>
      </c>
      <c r="I5" s="286"/>
      <c r="K5" s="288"/>
    </row>
    <row r="6" spans="1:12" s="184" customFormat="1" ht="20.100000000000001" customHeight="1">
      <c r="A6" s="281" t="s">
        <v>603</v>
      </c>
      <c r="B6" s="282">
        <v>190014</v>
      </c>
      <c r="C6" s="283">
        <f t="shared" si="0"/>
        <v>0.22690677207102852</v>
      </c>
      <c r="D6" s="216">
        <v>927.33</v>
      </c>
      <c r="E6" s="283">
        <f t="shared" si="1"/>
        <v>0.16723715058611363</v>
      </c>
      <c r="F6" s="1835">
        <v>394.49</v>
      </c>
      <c r="G6" s="287">
        <v>229.5</v>
      </c>
      <c r="I6" s="286"/>
      <c r="K6" s="288"/>
    </row>
    <row r="7" spans="1:12" s="184" customFormat="1" ht="20.100000000000001" customHeight="1">
      <c r="A7" s="281" t="s">
        <v>604</v>
      </c>
      <c r="B7" s="282">
        <v>109135</v>
      </c>
      <c r="C7" s="283">
        <f t="shared" si="0"/>
        <v>0.13032445277701485</v>
      </c>
      <c r="D7" s="216">
        <v>722.96</v>
      </c>
      <c r="E7" s="283">
        <f t="shared" si="1"/>
        <v>0.13038052299368802</v>
      </c>
      <c r="F7" s="1835">
        <v>535.48</v>
      </c>
      <c r="G7" s="287">
        <v>289.33</v>
      </c>
      <c r="I7" s="286"/>
      <c r="K7" s="288"/>
    </row>
    <row r="8" spans="1:12" s="184" customFormat="1" ht="20.100000000000001" customHeight="1">
      <c r="A8" s="281" t="s">
        <v>605</v>
      </c>
      <c r="B8" s="282">
        <v>160722</v>
      </c>
      <c r="C8" s="283">
        <f t="shared" si="0"/>
        <v>0.19192749071542017</v>
      </c>
      <c r="D8" s="216">
        <v>1382.6</v>
      </c>
      <c r="E8" s="283">
        <f t="shared" si="1"/>
        <v>0.24934174932371503</v>
      </c>
      <c r="F8" s="1835">
        <v>695.37</v>
      </c>
      <c r="G8" s="287">
        <v>298.17</v>
      </c>
      <c r="I8" s="286"/>
      <c r="K8" s="288"/>
    </row>
    <row r="9" spans="1:12" s="184" customFormat="1" ht="20.100000000000001" customHeight="1">
      <c r="A9" s="289" t="s">
        <v>606</v>
      </c>
      <c r="B9" s="282">
        <v>203940</v>
      </c>
      <c r="C9" s="283">
        <f t="shared" si="0"/>
        <v>0.24353661886053427</v>
      </c>
      <c r="D9" s="216">
        <v>1792.4</v>
      </c>
      <c r="E9" s="283">
        <f t="shared" si="1"/>
        <v>0.32324616771866549</v>
      </c>
      <c r="F9" s="1835">
        <v>710.44</v>
      </c>
      <c r="G9" s="287">
        <v>517.70000000000005</v>
      </c>
      <c r="I9" s="286"/>
      <c r="K9" s="288"/>
    </row>
    <row r="10" spans="1:12" s="295" customFormat="1" ht="20.100000000000001" customHeight="1" thickBot="1">
      <c r="A10" s="290" t="s">
        <v>165</v>
      </c>
      <c r="B10" s="291">
        <v>837410</v>
      </c>
      <c r="C10" s="292">
        <f t="shared" si="0"/>
        <v>1</v>
      </c>
      <c r="D10" s="293">
        <v>5545</v>
      </c>
      <c r="E10" s="292">
        <f t="shared" si="1"/>
        <v>1</v>
      </c>
      <c r="F10" s="1836">
        <v>535.25</v>
      </c>
      <c r="G10" s="294">
        <v>278.44</v>
      </c>
      <c r="I10" s="296"/>
      <c r="K10" s="297"/>
    </row>
    <row r="11" spans="1:12" ht="12.75" customHeight="1">
      <c r="A11" s="221"/>
      <c r="B11" s="221"/>
      <c r="C11" s="221"/>
      <c r="D11" s="221"/>
      <c r="E11" s="221"/>
      <c r="F11" s="221"/>
      <c r="G11" s="221"/>
    </row>
    <row r="12" spans="1:12">
      <c r="A12" s="226" t="s">
        <v>607</v>
      </c>
      <c r="B12" s="298"/>
      <c r="C12" s="298"/>
      <c r="D12" s="298"/>
      <c r="E12" s="298"/>
      <c r="F12" s="298"/>
      <c r="G12" s="298"/>
    </row>
    <row r="13" spans="1:12">
      <c r="A13" s="226" t="s">
        <v>166</v>
      </c>
      <c r="B13" s="226"/>
      <c r="C13" s="226"/>
      <c r="D13" s="226"/>
      <c r="E13" s="226"/>
      <c r="F13" s="226"/>
      <c r="G13" s="226"/>
    </row>
    <row r="14" spans="1:12" ht="14.25">
      <c r="A14" s="226" t="s">
        <v>608</v>
      </c>
      <c r="B14" s="226"/>
      <c r="C14" s="226"/>
      <c r="D14" s="226"/>
      <c r="E14" s="226"/>
      <c r="F14" s="226"/>
      <c r="G14" s="226"/>
      <c r="K14" s="245"/>
      <c r="L14" s="245"/>
    </row>
    <row r="15" spans="1:12">
      <c r="A15" s="226" t="s">
        <v>574</v>
      </c>
      <c r="B15" s="226"/>
      <c r="C15" s="226"/>
      <c r="D15" s="226"/>
      <c r="E15" s="226"/>
      <c r="F15" s="226"/>
      <c r="G15" s="226"/>
      <c r="H15" s="57"/>
      <c r="I15" s="57"/>
    </row>
    <row r="16" spans="1:12" ht="14.25">
      <c r="K16" s="245"/>
      <c r="L16" s="245"/>
    </row>
    <row r="17" spans="9:12" ht="14.25">
      <c r="K17" s="245"/>
      <c r="L17" s="245"/>
    </row>
    <row r="18" spans="9:12" ht="14.25">
      <c r="K18" s="245"/>
      <c r="L18" s="245"/>
    </row>
    <row r="19" spans="9:12" ht="14.25">
      <c r="I19" s="299"/>
      <c r="K19" s="245"/>
      <c r="L19" s="245"/>
    </row>
    <row r="20" spans="9:12" ht="14.25">
      <c r="I20" s="299"/>
      <c r="K20" s="245"/>
      <c r="L20" s="245"/>
    </row>
    <row r="21" spans="9:12" ht="14.25">
      <c r="I21" s="299"/>
      <c r="K21" s="245"/>
      <c r="L21" s="245"/>
    </row>
    <row r="22" spans="9:12" ht="14.25">
      <c r="I22" s="299"/>
      <c r="K22" s="245"/>
      <c r="L22" s="245"/>
    </row>
    <row r="23" spans="9:12" ht="14.25">
      <c r="I23" s="299"/>
    </row>
    <row r="24" spans="9:12" ht="14.25">
      <c r="I24" s="299"/>
    </row>
    <row r="25" spans="9:12" ht="14.25">
      <c r="I25" s="299"/>
    </row>
  </sheetData>
  <mergeCells count="3">
    <mergeCell ref="A1:G1"/>
    <mergeCell ref="B2:C2"/>
    <mergeCell ref="D2:E2"/>
  </mergeCells>
  <printOptions horizontalCentered="1"/>
  <pageMargins left="0.7" right="0.7" top="0.75" bottom="0.5" header="0.3" footer="0.3"/>
  <pageSetup scale="95" orientation="landscape" r:id="rId1"/>
  <headerFooter scaleWithDoc="0">
    <oddFooter>&amp;R2016 Data Tables</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CA680-CE1C-45C9-9A81-B19BDBECB3DE}">
  <sheetPr>
    <pageSetUpPr fitToPage="1"/>
  </sheetPr>
  <dimension ref="A1:L24"/>
  <sheetViews>
    <sheetView zoomScale="80" zoomScaleNormal="80" workbookViewId="0">
      <selection sqref="A1:J1"/>
    </sheetView>
  </sheetViews>
  <sheetFormatPr defaultColWidth="8.85546875" defaultRowHeight="12.75"/>
  <cols>
    <col min="1" max="1" width="23.85546875" style="43" customWidth="1"/>
    <col min="2" max="2" width="10.7109375" style="43" customWidth="1"/>
    <col min="3" max="3" width="11.28515625" style="43" customWidth="1"/>
    <col min="4" max="4" width="12" style="43" customWidth="1"/>
    <col min="5" max="5" width="12.7109375" style="43" customWidth="1"/>
    <col min="6" max="6" width="11.28515625" style="43" customWidth="1"/>
    <col min="7" max="7" width="10.28515625" style="43" customWidth="1"/>
    <col min="8" max="8" width="12.7109375" style="43" customWidth="1"/>
    <col min="9" max="9" width="12.140625" style="43" customWidth="1"/>
    <col min="10" max="10" width="10.140625" style="43" customWidth="1"/>
    <col min="11" max="16384" width="8.85546875" style="225"/>
  </cols>
  <sheetData>
    <row r="1" spans="1:12" ht="99.95" customHeight="1" thickBot="1">
      <c r="A1" s="1955" t="s">
        <v>609</v>
      </c>
      <c r="B1" s="2020"/>
      <c r="C1" s="2020"/>
      <c r="D1" s="2020"/>
      <c r="E1" s="2020"/>
      <c r="F1" s="2020"/>
      <c r="G1" s="2020"/>
      <c r="H1" s="2020"/>
      <c r="I1" s="2020"/>
      <c r="J1" s="2021"/>
    </row>
    <row r="2" spans="1:12" ht="36" customHeight="1">
      <c r="A2" s="2034" t="s">
        <v>610</v>
      </c>
      <c r="B2" s="2036" t="s">
        <v>611</v>
      </c>
      <c r="C2" s="2037"/>
      <c r="D2" s="2037"/>
      <c r="E2" s="2036" t="s">
        <v>612</v>
      </c>
      <c r="F2" s="2037"/>
      <c r="G2" s="2038"/>
      <c r="H2" s="2039" t="s">
        <v>613</v>
      </c>
      <c r="I2" s="2037"/>
      <c r="J2" s="2040"/>
    </row>
    <row r="3" spans="1:12" ht="50.1" customHeight="1" thickBot="1">
      <c r="A3" s="2035"/>
      <c r="B3" s="2041" t="s">
        <v>596</v>
      </c>
      <c r="C3" s="2042"/>
      <c r="D3" s="300" t="s">
        <v>614</v>
      </c>
      <c r="E3" s="2043" t="s">
        <v>596</v>
      </c>
      <c r="F3" s="2042"/>
      <c r="G3" s="301" t="s">
        <v>614</v>
      </c>
      <c r="H3" s="2041" t="s">
        <v>596</v>
      </c>
      <c r="I3" s="2042"/>
      <c r="J3" s="302" t="s">
        <v>614</v>
      </c>
    </row>
    <row r="4" spans="1:12" s="311" customFormat="1" ht="30" customHeight="1">
      <c r="A4" s="303" t="s">
        <v>615</v>
      </c>
      <c r="B4" s="304">
        <f>'S-24'!B4+'S-25'!B4</f>
        <v>37141</v>
      </c>
      <c r="C4" s="305">
        <f t="shared" ref="C4:C11" si="0">B4/$B$11</f>
        <v>4.4352228896239597E-2</v>
      </c>
      <c r="D4" s="306">
        <v>384.47</v>
      </c>
      <c r="E4" s="307">
        <f>'S-24'!E4+'S-25'!E4</f>
        <v>19131</v>
      </c>
      <c r="F4" s="308">
        <f t="shared" ref="F4:F11" si="1">E4/$E$11</f>
        <v>4.0465680001522938E-2</v>
      </c>
      <c r="G4" s="309">
        <v>439.43</v>
      </c>
      <c r="H4" s="304">
        <f>'S-24'!H4+'S-25'!H4</f>
        <v>18010</v>
      </c>
      <c r="I4" s="308">
        <f t="shared" ref="I4:I11" si="2">H4/$H$11</f>
        <v>4.9391451247538652E-2</v>
      </c>
      <c r="J4" s="310">
        <v>326.05</v>
      </c>
      <c r="L4" s="312"/>
    </row>
    <row r="5" spans="1:12" s="202" customFormat="1" ht="30" customHeight="1">
      <c r="A5" s="281" t="s">
        <v>616</v>
      </c>
      <c r="B5" s="304">
        <f>'S-24'!B5+'S-25'!B5</f>
        <v>96379</v>
      </c>
      <c r="C5" s="305">
        <f t="shared" si="0"/>
        <v>0.11509177105599408</v>
      </c>
      <c r="D5" s="313">
        <v>522.20000000000005</v>
      </c>
      <c r="E5" s="307">
        <f>'S-24'!E5+'S-25'!E5</f>
        <v>57375</v>
      </c>
      <c r="F5" s="308">
        <f t="shared" si="1"/>
        <v>0.12135896660328151</v>
      </c>
      <c r="G5" s="314">
        <v>601.47</v>
      </c>
      <c r="H5" s="304">
        <f>'S-24'!H5+'S-25'!H5</f>
        <v>39004</v>
      </c>
      <c r="I5" s="308">
        <f t="shared" si="2"/>
        <v>0.10696636115818976</v>
      </c>
      <c r="J5" s="315">
        <v>405.57</v>
      </c>
      <c r="L5" s="316"/>
    </row>
    <row r="6" spans="1:12" s="202" customFormat="1" ht="30" customHeight="1">
      <c r="A6" s="281" t="s">
        <v>617</v>
      </c>
      <c r="B6" s="304">
        <f>'S-24'!B6+'S-25'!B6</f>
        <v>184428</v>
      </c>
      <c r="C6" s="305">
        <f t="shared" si="0"/>
        <v>0.22023620448764644</v>
      </c>
      <c r="D6" s="313">
        <v>571.4</v>
      </c>
      <c r="E6" s="307">
        <f>'S-24'!E6+'S-25'!E6</f>
        <v>109935</v>
      </c>
      <c r="F6" s="308">
        <f t="shared" si="1"/>
        <v>0.23253329836220918</v>
      </c>
      <c r="G6" s="314">
        <v>658.55</v>
      </c>
      <c r="H6" s="304">
        <f>'S-24'!H6+'S-25'!H6</f>
        <v>74493</v>
      </c>
      <c r="I6" s="308">
        <f t="shared" si="2"/>
        <v>0.20429302486301482</v>
      </c>
      <c r="J6" s="315">
        <v>442.77</v>
      </c>
      <c r="L6" s="316"/>
    </row>
    <row r="7" spans="1:12" s="202" customFormat="1" ht="30" customHeight="1">
      <c r="A7" s="281" t="s">
        <v>618</v>
      </c>
      <c r="B7" s="304">
        <f>'S-24'!B7+'S-25'!B7</f>
        <v>169623</v>
      </c>
      <c r="C7" s="305">
        <f t="shared" si="0"/>
        <v>0.20255669265950968</v>
      </c>
      <c r="D7" s="313">
        <v>588.6</v>
      </c>
      <c r="E7" s="307">
        <f>'S-24'!E7+'S-25'!E7</f>
        <v>101718</v>
      </c>
      <c r="F7" s="308">
        <f t="shared" si="1"/>
        <v>0.21515279067455492</v>
      </c>
      <c r="G7" s="314">
        <v>700.79</v>
      </c>
      <c r="H7" s="304">
        <f>'S-24'!H7+'S-25'!H7</f>
        <v>67905</v>
      </c>
      <c r="I7" s="308">
        <f t="shared" si="2"/>
        <v>0.18622579105852929</v>
      </c>
      <c r="J7" s="315">
        <v>420.53</v>
      </c>
      <c r="L7" s="316"/>
    </row>
    <row r="8" spans="1:12" s="202" customFormat="1" ht="30" customHeight="1">
      <c r="A8" s="281" t="s">
        <v>619</v>
      </c>
      <c r="B8" s="304">
        <f>'S-24'!B8+'S-25'!B8</f>
        <v>134329</v>
      </c>
      <c r="C8" s="305">
        <f t="shared" si="0"/>
        <v>0.16041007391839124</v>
      </c>
      <c r="D8" s="313">
        <v>580.09</v>
      </c>
      <c r="E8" s="307">
        <f>'S-24'!E8+'S-25'!E8</f>
        <v>79239</v>
      </c>
      <c r="F8" s="308">
        <f t="shared" si="1"/>
        <v>0.16760545803359342</v>
      </c>
      <c r="G8" s="314">
        <v>747.47</v>
      </c>
      <c r="H8" s="304">
        <f>'S-24'!H8+'S-25'!H8</f>
        <v>55090</v>
      </c>
      <c r="I8" s="308">
        <f t="shared" si="2"/>
        <v>0.15108134643125512</v>
      </c>
      <c r="J8" s="315">
        <v>339.27</v>
      </c>
      <c r="L8" s="316"/>
    </row>
    <row r="9" spans="1:12" s="202" customFormat="1" ht="30" customHeight="1">
      <c r="A9" s="281" t="s">
        <v>620</v>
      </c>
      <c r="B9" s="304">
        <f>'S-24'!B9+'S-25'!B9</f>
        <v>101523</v>
      </c>
      <c r="C9" s="305">
        <f t="shared" si="0"/>
        <v>0.12123452072461519</v>
      </c>
      <c r="D9" s="313">
        <v>526.9</v>
      </c>
      <c r="E9" s="307">
        <f>'S-24'!E9+'S-25'!E9</f>
        <v>55359</v>
      </c>
      <c r="F9" s="308">
        <f t="shared" si="1"/>
        <v>0.11709474565910345</v>
      </c>
      <c r="G9" s="314">
        <v>732.88</v>
      </c>
      <c r="H9" s="304">
        <f>'S-24'!H9+'S-25'!H9</f>
        <v>46164</v>
      </c>
      <c r="I9" s="308">
        <f t="shared" si="2"/>
        <v>0.12660227403616739</v>
      </c>
      <c r="J9" s="315">
        <v>279.83</v>
      </c>
      <c r="L9" s="316"/>
    </row>
    <row r="10" spans="1:12" s="202" customFormat="1" ht="30" customHeight="1">
      <c r="A10" s="281" t="s">
        <v>621</v>
      </c>
      <c r="B10" s="304">
        <f>'S-24'!B10+'S-25'!B10</f>
        <v>113986</v>
      </c>
      <c r="C10" s="305">
        <f t="shared" si="0"/>
        <v>0.13611731409942562</v>
      </c>
      <c r="D10" s="313">
        <v>412.48</v>
      </c>
      <c r="E10" s="307">
        <f>'S-24'!E10+'S-25'!E10</f>
        <v>50014</v>
      </c>
      <c r="F10" s="308">
        <f t="shared" si="1"/>
        <v>0.10578906066573457</v>
      </c>
      <c r="G10" s="314">
        <v>642.71</v>
      </c>
      <c r="H10" s="304">
        <f>'S-24'!H10+'S-25'!H10</f>
        <v>63972</v>
      </c>
      <c r="I10" s="308">
        <f t="shared" si="2"/>
        <v>0.175439751205305</v>
      </c>
      <c r="J10" s="315">
        <v>232.45</v>
      </c>
      <c r="L10" s="316"/>
    </row>
    <row r="11" spans="1:12" s="311" customFormat="1" ht="30" customHeight="1" thickBot="1">
      <c r="A11" s="290" t="s">
        <v>165</v>
      </c>
      <c r="B11" s="317">
        <v>837410</v>
      </c>
      <c r="C11" s="318">
        <f t="shared" si="0"/>
        <v>1</v>
      </c>
      <c r="D11" s="319">
        <v>535.25</v>
      </c>
      <c r="E11" s="320">
        <f>SUM(E4:E10)</f>
        <v>472771</v>
      </c>
      <c r="F11" s="321">
        <f t="shared" si="1"/>
        <v>1</v>
      </c>
      <c r="G11" s="322">
        <v>673.76</v>
      </c>
      <c r="H11" s="323">
        <f>SUM(H4:H10)</f>
        <v>364638</v>
      </c>
      <c r="I11" s="321">
        <f t="shared" si="2"/>
        <v>1</v>
      </c>
      <c r="J11" s="324">
        <v>355.68</v>
      </c>
      <c r="L11" s="312"/>
    </row>
    <row r="12" spans="1:12">
      <c r="A12" s="221"/>
      <c r="B12" s="221"/>
      <c r="C12" s="221"/>
      <c r="D12" s="221"/>
      <c r="E12" s="221"/>
      <c r="F12" s="221"/>
      <c r="G12" s="221"/>
      <c r="H12" s="221"/>
      <c r="I12" s="221"/>
      <c r="J12" s="221"/>
    </row>
    <row r="13" spans="1:12">
      <c r="A13" s="226" t="s">
        <v>607</v>
      </c>
      <c r="B13" s="325"/>
      <c r="C13" s="221"/>
      <c r="D13" s="221"/>
      <c r="E13" s="325"/>
      <c r="F13" s="221"/>
      <c r="G13" s="221"/>
      <c r="H13" s="325"/>
      <c r="I13" s="326"/>
      <c r="J13" s="326"/>
    </row>
    <row r="14" spans="1:12">
      <c r="A14" s="226" t="s">
        <v>166</v>
      </c>
      <c r="B14" s="325"/>
      <c r="C14" s="221"/>
      <c r="D14" s="221"/>
      <c r="E14" s="325"/>
      <c r="F14" s="221"/>
      <c r="G14" s="221"/>
      <c r="H14" s="325"/>
      <c r="I14" s="326"/>
      <c r="J14" s="326"/>
    </row>
    <row r="15" spans="1:12">
      <c r="A15" s="226" t="s">
        <v>622</v>
      </c>
      <c r="B15" s="325"/>
      <c r="C15" s="221"/>
      <c r="D15" s="221"/>
      <c r="E15" s="325"/>
      <c r="F15" s="221"/>
      <c r="G15" s="221"/>
      <c r="H15" s="325"/>
      <c r="I15" s="326"/>
      <c r="J15" s="326"/>
    </row>
    <row r="16" spans="1:12">
      <c r="A16" s="226" t="s">
        <v>623</v>
      </c>
      <c r="B16" s="325"/>
      <c r="C16" s="221"/>
      <c r="D16" s="221"/>
      <c r="E16" s="325"/>
      <c r="F16" s="221"/>
      <c r="G16" s="221"/>
      <c r="H16" s="325"/>
      <c r="I16" s="326"/>
      <c r="J16" s="326"/>
    </row>
    <row r="17" spans="1:10">
      <c r="A17" s="226" t="s">
        <v>574</v>
      </c>
      <c r="B17" s="325"/>
      <c r="C17" s="221"/>
      <c r="D17" s="221"/>
      <c r="E17" s="325"/>
      <c r="F17" s="221"/>
      <c r="G17" s="221"/>
      <c r="H17" s="325"/>
      <c r="I17" s="326"/>
      <c r="J17" s="326"/>
    </row>
    <row r="18" spans="1:10">
      <c r="A18" s="226" t="s">
        <v>624</v>
      </c>
      <c r="B18" s="325"/>
      <c r="C18" s="221"/>
      <c r="D18" s="221"/>
      <c r="E18" s="325"/>
      <c r="F18" s="221"/>
      <c r="G18" s="221"/>
      <c r="H18" s="325"/>
      <c r="I18" s="326"/>
      <c r="J18" s="326"/>
    </row>
    <row r="19" spans="1:10">
      <c r="B19" s="48"/>
      <c r="E19" s="48"/>
      <c r="H19" s="48"/>
      <c r="I19" s="225"/>
      <c r="J19" s="225"/>
    </row>
    <row r="20" spans="1:10">
      <c r="B20" s="48"/>
      <c r="E20" s="48"/>
      <c r="H20" s="48"/>
      <c r="I20" s="225"/>
      <c r="J20" s="225"/>
    </row>
    <row r="21" spans="1:10">
      <c r="B21" s="48"/>
      <c r="H21" s="225"/>
      <c r="I21" s="225"/>
      <c r="J21" s="225"/>
    </row>
    <row r="22" spans="1:10">
      <c r="B22" s="48"/>
      <c r="H22" s="225"/>
      <c r="I22" s="225"/>
      <c r="J22" s="225"/>
    </row>
    <row r="23" spans="1:10">
      <c r="B23" s="48"/>
      <c r="I23" s="225"/>
      <c r="J23" s="225"/>
    </row>
    <row r="24" spans="1:10">
      <c r="B24" s="48"/>
      <c r="I24" s="225"/>
      <c r="J24" s="225"/>
    </row>
  </sheetData>
  <mergeCells count="8">
    <mergeCell ref="A1:J1"/>
    <mergeCell ref="A2:A3"/>
    <mergeCell ref="B2:D2"/>
    <mergeCell ref="E2:G2"/>
    <mergeCell ref="H2:J2"/>
    <mergeCell ref="B3:C3"/>
    <mergeCell ref="E3:F3"/>
    <mergeCell ref="H3:I3"/>
  </mergeCells>
  <printOptions horizontalCentered="1"/>
  <pageMargins left="0.7" right="0.7" top="0.75" bottom="0.5" header="0.3" footer="0.3"/>
  <pageSetup scale="98" orientation="landscape" r:id="rId1"/>
  <headerFooter scaleWithDoc="0">
    <oddFooter>&amp;R2016 Data Tables</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BB718D-A384-4B2F-A397-A51120C9B154}">
  <sheetPr>
    <pageSetUpPr fitToPage="1"/>
  </sheetPr>
  <dimension ref="A1:J18"/>
  <sheetViews>
    <sheetView zoomScale="80" zoomScaleNormal="80" workbookViewId="0">
      <selection sqref="A1:J1"/>
    </sheetView>
  </sheetViews>
  <sheetFormatPr defaultColWidth="8.85546875" defaultRowHeight="12.75"/>
  <cols>
    <col min="1" max="1" width="20.7109375" style="43" customWidth="1"/>
    <col min="2" max="2" width="10.7109375" style="43" customWidth="1"/>
    <col min="3" max="3" width="12.7109375" style="43" customWidth="1"/>
    <col min="4" max="4" width="10.7109375" style="43" customWidth="1"/>
    <col min="5" max="5" width="10.7109375" style="48" customWidth="1"/>
    <col min="6" max="6" width="12.7109375" style="43" customWidth="1"/>
    <col min="7" max="7" width="10.7109375" style="43" customWidth="1"/>
    <col min="8" max="8" width="10.7109375" style="48" customWidth="1"/>
    <col min="9" max="9" width="12.7109375" style="43" customWidth="1"/>
    <col min="10" max="10" width="10.7109375" style="43" customWidth="1"/>
    <col min="11" max="16384" width="8.85546875" style="225"/>
  </cols>
  <sheetData>
    <row r="1" spans="1:10" ht="99.95" customHeight="1" thickBot="1">
      <c r="A1" s="1955" t="s">
        <v>625</v>
      </c>
      <c r="B1" s="2029"/>
      <c r="C1" s="2029"/>
      <c r="D1" s="2029"/>
      <c r="E1" s="2029"/>
      <c r="F1" s="2029"/>
      <c r="G1" s="2029"/>
      <c r="H1" s="2029"/>
      <c r="I1" s="2029"/>
      <c r="J1" s="2030"/>
    </row>
    <row r="2" spans="1:10" ht="36" customHeight="1">
      <c r="A2" s="2034" t="s">
        <v>610</v>
      </c>
      <c r="B2" s="2036" t="s">
        <v>626</v>
      </c>
      <c r="C2" s="2037"/>
      <c r="D2" s="2037"/>
      <c r="E2" s="2036" t="s">
        <v>612</v>
      </c>
      <c r="F2" s="2037"/>
      <c r="G2" s="2038"/>
      <c r="H2" s="2039" t="s">
        <v>613</v>
      </c>
      <c r="I2" s="2037"/>
      <c r="J2" s="2040"/>
    </row>
    <row r="3" spans="1:10" ht="50.1" customHeight="1" thickBot="1">
      <c r="A3" s="2035"/>
      <c r="B3" s="2041" t="s">
        <v>596</v>
      </c>
      <c r="C3" s="2042"/>
      <c r="D3" s="327" t="s">
        <v>614</v>
      </c>
      <c r="E3" s="2043" t="s">
        <v>596</v>
      </c>
      <c r="F3" s="2042"/>
      <c r="G3" s="301" t="s">
        <v>614</v>
      </c>
      <c r="H3" s="2041" t="s">
        <v>596</v>
      </c>
      <c r="I3" s="2042"/>
      <c r="J3" s="302" t="s">
        <v>614</v>
      </c>
    </row>
    <row r="4" spans="1:10" s="184" customFormat="1" ht="30" customHeight="1">
      <c r="A4" s="281" t="s">
        <v>615</v>
      </c>
      <c r="B4" s="304">
        <v>27050</v>
      </c>
      <c r="C4" s="328">
        <f>B4/$B$11</f>
        <v>3.9731850402606295E-2</v>
      </c>
      <c r="D4" s="306">
        <v>407.07</v>
      </c>
      <c r="E4" s="307">
        <v>17309</v>
      </c>
      <c r="F4" s="305">
        <f>E4/$E$11</f>
        <v>3.7962079591187727E-2</v>
      </c>
      <c r="G4" s="309">
        <v>453.83</v>
      </c>
      <c r="H4" s="304">
        <v>9741</v>
      </c>
      <c r="I4" s="305">
        <f>H4/$H$11</f>
        <v>4.3320480834656387E-2</v>
      </c>
      <c r="J4" s="310">
        <v>323.98</v>
      </c>
    </row>
    <row r="5" spans="1:10" ht="30" customHeight="1">
      <c r="A5" s="281" t="s">
        <v>616</v>
      </c>
      <c r="B5" s="304">
        <v>82320</v>
      </c>
      <c r="C5" s="328">
        <f t="shared" ref="C5:C11" si="0">B5/$B$11</f>
        <v>0.12091408226035305</v>
      </c>
      <c r="D5" s="313">
        <v>544.02</v>
      </c>
      <c r="E5" s="307">
        <v>55111</v>
      </c>
      <c r="F5" s="305">
        <f t="shared" ref="F5:F11" si="1">E5/$E$11</f>
        <v>0.12086938404009168</v>
      </c>
      <c r="G5" s="314">
        <v>606.53</v>
      </c>
      <c r="H5" s="304">
        <v>27209</v>
      </c>
      <c r="I5" s="305">
        <f t="shared" ref="I5:I11" si="2">H5/$H$11</f>
        <v>0.12100471851249005</v>
      </c>
      <c r="J5" s="315">
        <v>417.43</v>
      </c>
    </row>
    <row r="6" spans="1:10" ht="30" customHeight="1">
      <c r="A6" s="281" t="s">
        <v>617</v>
      </c>
      <c r="B6" s="304">
        <v>161430</v>
      </c>
      <c r="C6" s="328">
        <f t="shared" si="0"/>
        <v>0.23711322035093285</v>
      </c>
      <c r="D6" s="313">
        <v>593.5</v>
      </c>
      <c r="E6" s="307">
        <v>106101</v>
      </c>
      <c r="F6" s="305">
        <f t="shared" si="1"/>
        <v>0.23270059545349869</v>
      </c>
      <c r="G6" s="314">
        <v>662.29</v>
      </c>
      <c r="H6" s="304">
        <v>55329</v>
      </c>
      <c r="I6" s="305">
        <f t="shared" si="2"/>
        <v>0.24606086480861339</v>
      </c>
      <c r="J6" s="315">
        <v>461.61</v>
      </c>
    </row>
    <row r="7" spans="1:10" ht="30" customHeight="1">
      <c r="A7" s="281" t="s">
        <v>618</v>
      </c>
      <c r="B7" s="304">
        <v>144740</v>
      </c>
      <c r="C7" s="328">
        <f t="shared" si="0"/>
        <v>0.21259844832803085</v>
      </c>
      <c r="D7" s="313">
        <v>622.87</v>
      </c>
      <c r="E7" s="307">
        <v>98250</v>
      </c>
      <c r="F7" s="305">
        <f t="shared" si="1"/>
        <v>0.21548179096621378</v>
      </c>
      <c r="G7" s="314">
        <v>706.36</v>
      </c>
      <c r="H7" s="304">
        <v>46490</v>
      </c>
      <c r="I7" s="305">
        <f t="shared" si="2"/>
        <v>0.20675178667520536</v>
      </c>
      <c r="J7" s="315">
        <v>446.47</v>
      </c>
    </row>
    <row r="8" spans="1:10" ht="30" customHeight="1">
      <c r="A8" s="281" t="s">
        <v>619</v>
      </c>
      <c r="B8" s="304">
        <v>109146</v>
      </c>
      <c r="C8" s="328">
        <f t="shared" si="0"/>
        <v>0.16031691475204682</v>
      </c>
      <c r="D8" s="313">
        <v>637.48</v>
      </c>
      <c r="E8" s="307">
        <v>76786</v>
      </c>
      <c r="F8" s="305">
        <f t="shared" si="1"/>
        <v>0.16840696998607319</v>
      </c>
      <c r="G8" s="314">
        <v>756.25</v>
      </c>
      <c r="H8" s="304">
        <v>32360</v>
      </c>
      <c r="I8" s="305">
        <f t="shared" si="2"/>
        <v>0.1439124073308162</v>
      </c>
      <c r="J8" s="315">
        <v>355.71</v>
      </c>
    </row>
    <row r="9" spans="1:10" ht="30" customHeight="1">
      <c r="A9" s="281" t="s">
        <v>620</v>
      </c>
      <c r="B9" s="304">
        <v>77381</v>
      </c>
      <c r="C9" s="328">
        <f t="shared" si="0"/>
        <v>0.11365953109072376</v>
      </c>
      <c r="D9" s="313">
        <v>603.73</v>
      </c>
      <c r="E9" s="307">
        <v>53833</v>
      </c>
      <c r="F9" s="305">
        <f t="shared" si="1"/>
        <v>0.11806647585836322</v>
      </c>
      <c r="G9" s="314">
        <v>743.15</v>
      </c>
      <c r="H9" s="304">
        <v>23548</v>
      </c>
      <c r="I9" s="305">
        <f t="shared" si="2"/>
        <v>0.10472340444456303</v>
      </c>
      <c r="J9" s="315">
        <v>285.08</v>
      </c>
    </row>
    <row r="10" spans="1:10" ht="30" customHeight="1">
      <c r="A10" s="281" t="s">
        <v>621</v>
      </c>
      <c r="B10" s="304">
        <v>78747</v>
      </c>
      <c r="C10" s="328">
        <f t="shared" si="0"/>
        <v>0.11566595281530638</v>
      </c>
      <c r="D10" s="313">
        <v>489.37</v>
      </c>
      <c r="E10" s="307">
        <v>48565</v>
      </c>
      <c r="F10" s="305">
        <f t="shared" si="1"/>
        <v>0.10651270410457173</v>
      </c>
      <c r="G10" s="314">
        <v>653.79</v>
      </c>
      <c r="H10" s="304">
        <v>30182</v>
      </c>
      <c r="I10" s="305">
        <f t="shared" si="2"/>
        <v>0.13422633739365558</v>
      </c>
      <c r="J10" s="315">
        <v>224.84</v>
      </c>
    </row>
    <row r="11" spans="1:10" s="184" customFormat="1" ht="30" customHeight="1" thickBot="1">
      <c r="A11" s="329" t="s">
        <v>165</v>
      </c>
      <c r="B11" s="323">
        <v>680814</v>
      </c>
      <c r="C11" s="330">
        <f t="shared" si="0"/>
        <v>1</v>
      </c>
      <c r="D11" s="319">
        <v>582.51</v>
      </c>
      <c r="E11" s="320">
        <v>455955</v>
      </c>
      <c r="F11" s="318">
        <f t="shared" si="1"/>
        <v>1</v>
      </c>
      <c r="G11" s="322">
        <v>681.59</v>
      </c>
      <c r="H11" s="323">
        <v>224859</v>
      </c>
      <c r="I11" s="318">
        <f t="shared" si="2"/>
        <v>1</v>
      </c>
      <c r="J11" s="324">
        <v>381.64</v>
      </c>
    </row>
    <row r="12" spans="1:10">
      <c r="A12" s="221"/>
      <c r="B12" s="221"/>
      <c r="C12" s="221"/>
      <c r="D12" s="221"/>
      <c r="E12" s="325"/>
      <c r="F12" s="221"/>
      <c r="G12" s="221"/>
      <c r="H12" s="325"/>
      <c r="I12" s="221"/>
      <c r="J12" s="221"/>
    </row>
    <row r="13" spans="1:10">
      <c r="A13" s="226" t="s">
        <v>607</v>
      </c>
      <c r="B13" s="226"/>
      <c r="C13" s="226"/>
      <c r="D13" s="226"/>
      <c r="E13" s="226"/>
      <c r="F13" s="226"/>
      <c r="G13" s="226"/>
      <c r="H13" s="226"/>
      <c r="I13" s="226"/>
      <c r="J13" s="226"/>
    </row>
    <row r="14" spans="1:10">
      <c r="A14" s="226" t="s">
        <v>166</v>
      </c>
      <c r="B14" s="226"/>
      <c r="C14" s="226"/>
      <c r="D14" s="226"/>
      <c r="E14" s="226"/>
      <c r="F14" s="226"/>
      <c r="G14" s="226"/>
      <c r="H14" s="226"/>
      <c r="I14" s="226"/>
      <c r="J14" s="226"/>
    </row>
    <row r="15" spans="1:10">
      <c r="A15" s="226" t="s">
        <v>622</v>
      </c>
      <c r="B15" s="226"/>
      <c r="C15" s="226"/>
      <c r="D15" s="226"/>
      <c r="E15" s="226"/>
      <c r="F15" s="226"/>
      <c r="G15" s="226"/>
      <c r="H15" s="226"/>
      <c r="I15" s="226"/>
      <c r="J15" s="226"/>
    </row>
    <row r="16" spans="1:10">
      <c r="A16" s="226" t="s">
        <v>623</v>
      </c>
      <c r="B16" s="226"/>
      <c r="C16" s="226"/>
      <c r="D16" s="226"/>
      <c r="E16" s="226"/>
      <c r="F16" s="226"/>
      <c r="G16" s="226"/>
      <c r="H16" s="226"/>
      <c r="I16" s="226"/>
      <c r="J16" s="226"/>
    </row>
    <row r="17" spans="1:10">
      <c r="A17" s="226" t="s">
        <v>574</v>
      </c>
      <c r="B17" s="226"/>
      <c r="C17" s="226"/>
      <c r="D17" s="226"/>
      <c r="E17" s="226"/>
      <c r="F17" s="226"/>
      <c r="G17" s="226"/>
      <c r="H17" s="226"/>
      <c r="I17" s="226"/>
      <c r="J17" s="331"/>
    </row>
    <row r="18" spans="1:10">
      <c r="A18" s="226" t="s">
        <v>624</v>
      </c>
      <c r="B18" s="226"/>
      <c r="C18" s="226"/>
      <c r="D18" s="226"/>
      <c r="E18" s="226"/>
      <c r="F18" s="226"/>
      <c r="G18" s="226"/>
      <c r="H18" s="226"/>
      <c r="I18" s="226"/>
      <c r="J18" s="226"/>
    </row>
  </sheetData>
  <mergeCells count="8">
    <mergeCell ref="A1:J1"/>
    <mergeCell ref="A2:A3"/>
    <mergeCell ref="B2:D2"/>
    <mergeCell ref="E2:G2"/>
    <mergeCell ref="H2:J2"/>
    <mergeCell ref="B3:C3"/>
    <mergeCell ref="E3:F3"/>
    <mergeCell ref="H3:I3"/>
  </mergeCells>
  <printOptions horizontalCentered="1"/>
  <pageMargins left="0.7" right="0.7" top="0.75" bottom="0.5" header="0.3" footer="0.3"/>
  <pageSetup orientation="landscape" r:id="rId1"/>
  <headerFooter scaleWithDoc="0">
    <oddFooter>&amp;R2016 Data Tables</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96208-9A4C-4185-986B-D9CCB8E459D3}">
  <sheetPr>
    <pageSetUpPr fitToPage="1"/>
  </sheetPr>
  <dimension ref="A1:J18"/>
  <sheetViews>
    <sheetView zoomScale="80" zoomScaleNormal="80" workbookViewId="0">
      <selection sqref="A1:J1"/>
    </sheetView>
  </sheetViews>
  <sheetFormatPr defaultColWidth="8.85546875" defaultRowHeight="12.75"/>
  <cols>
    <col min="1" max="1" width="20.7109375" style="43" customWidth="1"/>
    <col min="2" max="2" width="10.7109375" style="43" customWidth="1"/>
    <col min="3" max="3" width="12.7109375" style="43" customWidth="1"/>
    <col min="4" max="4" width="10.7109375" style="43" customWidth="1"/>
    <col min="5" max="5" width="10.7109375" style="48" customWidth="1"/>
    <col min="6" max="7" width="10.7109375" style="43" customWidth="1"/>
    <col min="8" max="8" width="10.7109375" style="48" customWidth="1"/>
    <col min="9" max="10" width="10.7109375" style="43" customWidth="1"/>
    <col min="11" max="16384" width="8.85546875" style="225"/>
  </cols>
  <sheetData>
    <row r="1" spans="1:10" ht="120" customHeight="1" thickBot="1">
      <c r="A1" s="1955" t="s">
        <v>627</v>
      </c>
      <c r="B1" s="2029"/>
      <c r="C1" s="2029"/>
      <c r="D1" s="2029"/>
      <c r="E1" s="2029"/>
      <c r="F1" s="2029"/>
      <c r="G1" s="2029"/>
      <c r="H1" s="2029"/>
      <c r="I1" s="2029"/>
      <c r="J1" s="2030"/>
    </row>
    <row r="2" spans="1:10" ht="36" customHeight="1">
      <c r="A2" s="2034" t="s">
        <v>610</v>
      </c>
      <c r="B2" s="2036" t="s">
        <v>628</v>
      </c>
      <c r="C2" s="2037"/>
      <c r="D2" s="2038"/>
      <c r="E2" s="2036" t="s">
        <v>612</v>
      </c>
      <c r="F2" s="2037"/>
      <c r="G2" s="2038"/>
      <c r="H2" s="2039" t="s">
        <v>613</v>
      </c>
      <c r="I2" s="2037"/>
      <c r="J2" s="2040"/>
    </row>
    <row r="3" spans="1:10" ht="50.1" customHeight="1" thickBot="1">
      <c r="A3" s="1975"/>
      <c r="B3" s="2043" t="s">
        <v>596</v>
      </c>
      <c r="C3" s="2042"/>
      <c r="D3" s="301" t="s">
        <v>614</v>
      </c>
      <c r="E3" s="2043" t="s">
        <v>596</v>
      </c>
      <c r="F3" s="2042"/>
      <c r="G3" s="301" t="s">
        <v>614</v>
      </c>
      <c r="H3" s="2041" t="s">
        <v>596</v>
      </c>
      <c r="I3" s="2042"/>
      <c r="J3" s="302" t="s">
        <v>614</v>
      </c>
    </row>
    <row r="4" spans="1:10" ht="30" customHeight="1">
      <c r="A4" s="332" t="s">
        <v>615</v>
      </c>
      <c r="B4" s="307">
        <v>10091</v>
      </c>
      <c r="C4" s="305">
        <f>B4/$B$11</f>
        <v>6.4439704717872748E-2</v>
      </c>
      <c r="D4" s="309">
        <v>323.79000000000002</v>
      </c>
      <c r="E4" s="247">
        <v>1822</v>
      </c>
      <c r="F4" s="305">
        <f>E4/$E$11</f>
        <v>0.10834919124643197</v>
      </c>
      <c r="G4" s="309">
        <v>302.44</v>
      </c>
      <c r="H4" s="304">
        <v>8269</v>
      </c>
      <c r="I4" s="305">
        <f>H4/$H$11</f>
        <v>5.9157247102589787E-2</v>
      </c>
      <c r="J4" s="310">
        <v>328.49</v>
      </c>
    </row>
    <row r="5" spans="1:10" ht="30" customHeight="1">
      <c r="A5" s="332" t="s">
        <v>616</v>
      </c>
      <c r="B5" s="307">
        <v>14059</v>
      </c>
      <c r="C5" s="305">
        <f t="shared" ref="C5:C11" si="0">B5/$B$11</f>
        <v>8.9778793838923093E-2</v>
      </c>
      <c r="D5" s="314">
        <v>394.17</v>
      </c>
      <c r="E5" s="247">
        <v>2264</v>
      </c>
      <c r="F5" s="305">
        <f t="shared" ref="F5:F11" si="1">E5/$E$11</f>
        <v>0.1346336822074215</v>
      </c>
      <c r="G5" s="314">
        <v>478.07</v>
      </c>
      <c r="H5" s="304">
        <v>11795</v>
      </c>
      <c r="I5" s="305">
        <f t="shared" ref="I5:I11" si="2">H5/$H$11</f>
        <v>8.4382601230505075E-2</v>
      </c>
      <c r="J5" s="315">
        <v>378.09</v>
      </c>
    </row>
    <row r="6" spans="1:10" ht="30" customHeight="1">
      <c r="A6" s="332" t="s">
        <v>617</v>
      </c>
      <c r="B6" s="307">
        <v>22998</v>
      </c>
      <c r="C6" s="305">
        <f t="shared" si="0"/>
        <v>0.14686198881197476</v>
      </c>
      <c r="D6" s="314">
        <v>416.13</v>
      </c>
      <c r="E6" s="247">
        <v>3834</v>
      </c>
      <c r="F6" s="305">
        <f t="shared" si="1"/>
        <v>0.22799714557564224</v>
      </c>
      <c r="G6" s="314">
        <v>555.01</v>
      </c>
      <c r="H6" s="304">
        <v>19164</v>
      </c>
      <c r="I6" s="305">
        <f t="shared" si="2"/>
        <v>0.13710115896408642</v>
      </c>
      <c r="J6" s="315">
        <v>388.35</v>
      </c>
    </row>
    <row r="7" spans="1:10" ht="30" customHeight="1">
      <c r="A7" s="332" t="s">
        <v>618</v>
      </c>
      <c r="B7" s="307">
        <v>24883</v>
      </c>
      <c r="C7" s="305">
        <f t="shared" si="0"/>
        <v>0.15889933331630438</v>
      </c>
      <c r="D7" s="314">
        <v>389.04</v>
      </c>
      <c r="E7" s="247">
        <v>3468</v>
      </c>
      <c r="F7" s="305">
        <f t="shared" si="1"/>
        <v>0.20623215984776402</v>
      </c>
      <c r="G7" s="314">
        <v>542.99</v>
      </c>
      <c r="H7" s="304">
        <v>21415</v>
      </c>
      <c r="I7" s="305">
        <f t="shared" si="2"/>
        <v>0.15320503648590642</v>
      </c>
      <c r="J7" s="315">
        <v>364.13</v>
      </c>
    </row>
    <row r="8" spans="1:10" ht="30" customHeight="1">
      <c r="A8" s="332" t="s">
        <v>619</v>
      </c>
      <c r="B8" s="307">
        <v>25183</v>
      </c>
      <c r="C8" s="305">
        <f t="shared" si="0"/>
        <v>0.16081509106235153</v>
      </c>
      <c r="D8" s="314">
        <v>330.99</v>
      </c>
      <c r="E8" s="247">
        <v>2453</v>
      </c>
      <c r="F8" s="305">
        <f t="shared" si="1"/>
        <v>0.14587297811607994</v>
      </c>
      <c r="G8" s="314">
        <v>471.7</v>
      </c>
      <c r="H8" s="304">
        <v>22730</v>
      </c>
      <c r="I8" s="305">
        <f t="shared" si="2"/>
        <v>0.16261267706395766</v>
      </c>
      <c r="J8" s="315">
        <v>315.83999999999997</v>
      </c>
    </row>
    <row r="9" spans="1:10" ht="30" customHeight="1">
      <c r="A9" s="332" t="s">
        <v>620</v>
      </c>
      <c r="B9" s="307">
        <v>24142</v>
      </c>
      <c r="C9" s="305">
        <f t="shared" si="0"/>
        <v>0.1541674116835679</v>
      </c>
      <c r="D9" s="314">
        <v>280.37</v>
      </c>
      <c r="E9" s="247">
        <v>1526</v>
      </c>
      <c r="F9" s="305">
        <f t="shared" si="1"/>
        <v>9.0746907706945767E-2</v>
      </c>
      <c r="G9" s="314">
        <v>370.36</v>
      </c>
      <c r="H9" s="304">
        <v>22616</v>
      </c>
      <c r="I9" s="305">
        <f t="shared" si="2"/>
        <v>0.16179710974388326</v>
      </c>
      <c r="J9" s="315">
        <v>274.33999999999997</v>
      </c>
    </row>
    <row r="10" spans="1:10" ht="30" customHeight="1">
      <c r="A10" s="332" t="s">
        <v>621</v>
      </c>
      <c r="B10" s="307">
        <v>35239</v>
      </c>
      <c r="C10" s="305">
        <f t="shared" si="0"/>
        <v>0.22503129070985212</v>
      </c>
      <c r="D10" s="314">
        <v>240.47</v>
      </c>
      <c r="E10" s="247">
        <v>1449</v>
      </c>
      <c r="F10" s="305">
        <f t="shared" si="1"/>
        <v>8.616793529971456E-2</v>
      </c>
      <c r="G10" s="314">
        <v>269.16000000000003</v>
      </c>
      <c r="H10" s="304">
        <v>33790</v>
      </c>
      <c r="I10" s="305">
        <f t="shared" si="2"/>
        <v>0.24173701530977251</v>
      </c>
      <c r="J10" s="315">
        <v>239.27</v>
      </c>
    </row>
    <row r="11" spans="1:10" ht="30" customHeight="1" thickBot="1">
      <c r="A11" s="333" t="s">
        <v>165</v>
      </c>
      <c r="B11" s="320">
        <v>156596</v>
      </c>
      <c r="C11" s="318">
        <f t="shared" si="0"/>
        <v>1</v>
      </c>
      <c r="D11" s="322">
        <v>329.65</v>
      </c>
      <c r="E11" s="334">
        <v>16816</v>
      </c>
      <c r="F11" s="318">
        <f t="shared" si="1"/>
        <v>1</v>
      </c>
      <c r="G11" s="322">
        <v>461.22</v>
      </c>
      <c r="H11" s="323">
        <v>139780</v>
      </c>
      <c r="I11" s="318">
        <f t="shared" si="2"/>
        <v>1</v>
      </c>
      <c r="J11" s="324">
        <v>313.86</v>
      </c>
    </row>
    <row r="12" spans="1:10">
      <c r="A12" s="221"/>
      <c r="B12" s="221"/>
      <c r="C12" s="221"/>
      <c r="D12" s="221"/>
      <c r="E12" s="325"/>
      <c r="F12" s="221"/>
      <c r="G12" s="221"/>
      <c r="H12" s="325"/>
      <c r="I12" s="221"/>
      <c r="J12" s="221"/>
    </row>
    <row r="13" spans="1:10">
      <c r="A13" s="226" t="s">
        <v>607</v>
      </c>
      <c r="B13" s="226"/>
      <c r="C13" s="226"/>
      <c r="D13" s="226"/>
      <c r="E13" s="226"/>
      <c r="F13" s="226"/>
      <c r="G13" s="226"/>
      <c r="H13" s="226"/>
      <c r="I13" s="226"/>
      <c r="J13" s="226"/>
    </row>
    <row r="14" spans="1:10">
      <c r="A14" s="226" t="s">
        <v>166</v>
      </c>
      <c r="B14" s="226"/>
      <c r="C14" s="226"/>
      <c r="D14" s="226"/>
      <c r="E14" s="226"/>
      <c r="F14" s="226"/>
      <c r="G14" s="226"/>
      <c r="H14" s="226"/>
      <c r="I14" s="226"/>
      <c r="J14" s="226"/>
    </row>
    <row r="15" spans="1:10">
      <c r="A15" s="226" t="s">
        <v>622</v>
      </c>
      <c r="B15" s="226"/>
      <c r="C15" s="226"/>
      <c r="D15" s="226"/>
      <c r="E15" s="226"/>
      <c r="F15" s="226"/>
      <c r="G15" s="226"/>
      <c r="H15" s="226"/>
      <c r="I15" s="226"/>
      <c r="J15" s="226"/>
    </row>
    <row r="16" spans="1:10">
      <c r="A16" s="226" t="s">
        <v>623</v>
      </c>
      <c r="B16" s="226"/>
      <c r="C16" s="226"/>
      <c r="D16" s="226"/>
      <c r="E16" s="226"/>
      <c r="F16" s="226"/>
      <c r="G16" s="226"/>
      <c r="H16" s="226"/>
      <c r="I16" s="226"/>
      <c r="J16" s="226"/>
    </row>
    <row r="17" spans="1:10">
      <c r="A17" s="226" t="s">
        <v>574</v>
      </c>
      <c r="B17" s="335"/>
      <c r="C17" s="335"/>
      <c r="D17" s="335"/>
      <c r="E17" s="335"/>
      <c r="F17" s="335"/>
      <c r="G17" s="335"/>
      <c r="H17" s="335"/>
      <c r="I17" s="335"/>
      <c r="J17" s="335"/>
    </row>
    <row r="18" spans="1:10">
      <c r="A18" s="226" t="s">
        <v>629</v>
      </c>
      <c r="B18" s="226"/>
      <c r="C18" s="226"/>
      <c r="D18" s="226"/>
      <c r="E18" s="226"/>
      <c r="F18" s="226"/>
      <c r="G18" s="226"/>
      <c r="H18" s="226"/>
      <c r="I18" s="226"/>
      <c r="J18" s="226"/>
    </row>
  </sheetData>
  <mergeCells count="8">
    <mergeCell ref="A1:J1"/>
    <mergeCell ref="A2:A3"/>
    <mergeCell ref="B2:D2"/>
    <mergeCell ref="E2:G2"/>
    <mergeCell ref="H2:J2"/>
    <mergeCell ref="B3:C3"/>
    <mergeCell ref="E3:F3"/>
    <mergeCell ref="H3:I3"/>
  </mergeCells>
  <printOptions horizontalCentered="1"/>
  <pageMargins left="0.7" right="0.7" top="0.75" bottom="0.5" header="0.3" footer="0.3"/>
  <pageSetup orientation="landscape" r:id="rId1"/>
  <headerFooter scaleWithDoc="0">
    <oddFooter>&amp;R2016 Data Tables</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F76D-E946-4D18-9ACB-F3A25CAB9875}">
  <sheetPr>
    <pageSetUpPr fitToPage="1"/>
  </sheetPr>
  <dimension ref="A1:H25"/>
  <sheetViews>
    <sheetView zoomScale="80" zoomScaleNormal="80" workbookViewId="0">
      <selection sqref="A1:E1"/>
    </sheetView>
  </sheetViews>
  <sheetFormatPr defaultColWidth="8.85546875" defaultRowHeight="12.75"/>
  <cols>
    <col min="1" max="1" width="30.5703125" style="43" customWidth="1"/>
    <col min="2" max="2" width="18.7109375" style="43" customWidth="1"/>
    <col min="3" max="3" width="20.7109375" style="43" customWidth="1"/>
    <col min="4" max="4" width="18.7109375" style="43" customWidth="1"/>
    <col min="5" max="5" width="24.28515625" style="43" customWidth="1"/>
    <col min="6" max="9" width="8.85546875" style="225"/>
    <col min="10" max="10" width="17.7109375" style="225" bestFit="1" customWidth="1"/>
    <col min="11" max="11" width="8.85546875" style="225"/>
    <col min="12" max="12" width="19.140625" style="225" customWidth="1"/>
    <col min="13" max="16384" width="8.85546875" style="225"/>
  </cols>
  <sheetData>
    <row r="1" spans="1:8" ht="99.95" customHeight="1" thickBot="1">
      <c r="A1" s="1955" t="s">
        <v>630</v>
      </c>
      <c r="B1" s="2020"/>
      <c r="C1" s="2020"/>
      <c r="D1" s="2020"/>
      <c r="E1" s="2021"/>
    </row>
    <row r="2" spans="1:8" ht="36" customHeight="1" thickBot="1">
      <c r="A2" s="336" t="s">
        <v>631</v>
      </c>
      <c r="B2" s="2044" t="s">
        <v>596</v>
      </c>
      <c r="C2" s="2023"/>
      <c r="D2" s="2045" t="s">
        <v>632</v>
      </c>
      <c r="E2" s="2021"/>
    </row>
    <row r="3" spans="1:8" s="311" customFormat="1" ht="20.100000000000001" customHeight="1">
      <c r="A3" s="281" t="s">
        <v>633</v>
      </c>
      <c r="B3" s="304">
        <f>'S-27'!B3+'S-28'!B3</f>
        <v>41069</v>
      </c>
      <c r="C3" s="337">
        <f t="shared" ref="C3:C21" si="0">B3/$B$21</f>
        <v>4.9042882220178885E-2</v>
      </c>
      <c r="D3" s="338">
        <f>'S-27'!D3+'S-28'!D3</f>
        <v>17505065.759999998</v>
      </c>
      <c r="E3" s="339">
        <f>D3/$D$21</f>
        <v>3.1566270044378142E-3</v>
      </c>
      <c r="G3" s="340"/>
      <c r="H3" s="341"/>
    </row>
    <row r="4" spans="1:8" s="311" customFormat="1" ht="20.100000000000001" customHeight="1">
      <c r="A4" s="281" t="s">
        <v>634</v>
      </c>
      <c r="B4" s="304">
        <f>'S-27'!B4+'S-28'!B4</f>
        <v>112338</v>
      </c>
      <c r="C4" s="337">
        <f t="shared" si="0"/>
        <v>0.13414934142176474</v>
      </c>
      <c r="D4" s="342">
        <f>'S-27'!D4+'S-28'!D4</f>
        <v>105286964.87</v>
      </c>
      <c r="E4" s="339">
        <f t="shared" ref="E4:E21" si="1">D4/$D$21</f>
        <v>1.8986028449169193E-2</v>
      </c>
      <c r="G4" s="340"/>
      <c r="H4" s="341"/>
    </row>
    <row r="5" spans="1:8" s="311" customFormat="1" ht="20.100000000000001" customHeight="1">
      <c r="A5" s="281" t="s">
        <v>635</v>
      </c>
      <c r="B5" s="304">
        <f>'S-27'!B5+'S-28'!B5</f>
        <v>100620</v>
      </c>
      <c r="C5" s="337">
        <f t="shared" si="0"/>
        <v>0.12015619588970755</v>
      </c>
      <c r="D5" s="342">
        <f>'S-27'!D5+'S-28'!D5</f>
        <v>151571375.81999999</v>
      </c>
      <c r="E5" s="339">
        <f t="shared" si="1"/>
        <v>2.7332333655466643E-2</v>
      </c>
      <c r="G5" s="340"/>
      <c r="H5" s="341"/>
    </row>
    <row r="6" spans="1:8" s="311" customFormat="1" ht="20.100000000000001" customHeight="1">
      <c r="A6" s="281" t="s">
        <v>636</v>
      </c>
      <c r="B6" s="304">
        <f>'S-27'!B6+'S-28'!B6</f>
        <v>75306</v>
      </c>
      <c r="C6" s="337">
        <f t="shared" si="0"/>
        <v>8.9927275766948089E-2</v>
      </c>
      <c r="D6" s="342">
        <f>'S-27'!D6+'S-28'!D6</f>
        <v>159753117.75999999</v>
      </c>
      <c r="E6" s="339">
        <f t="shared" si="1"/>
        <v>2.880771843294979E-2</v>
      </c>
      <c r="G6" s="340"/>
      <c r="H6" s="341"/>
    </row>
    <row r="7" spans="1:8" s="311" customFormat="1" ht="20.100000000000001" customHeight="1">
      <c r="A7" s="281" t="s">
        <v>637</v>
      </c>
      <c r="B7" s="304">
        <f>'S-27'!B7+'S-28'!B7</f>
        <v>61655</v>
      </c>
      <c r="C7" s="337">
        <f t="shared" si="0"/>
        <v>7.3625822476445224E-2</v>
      </c>
      <c r="D7" s="342">
        <f>'S-27'!D7+'S-28'!D7</f>
        <v>168985336.93000001</v>
      </c>
      <c r="E7" s="339">
        <f t="shared" si="1"/>
        <v>3.0472532078466223E-2</v>
      </c>
      <c r="G7" s="340"/>
      <c r="H7" s="341"/>
    </row>
    <row r="8" spans="1:8" s="311" customFormat="1" ht="20.100000000000001" customHeight="1">
      <c r="A8" s="281" t="s">
        <v>638</v>
      </c>
      <c r="B8" s="304">
        <f>'S-27'!B8+'S-28'!B8</f>
        <v>46306</v>
      </c>
      <c r="C8" s="337">
        <f t="shared" si="0"/>
        <v>5.5296688599371875E-2</v>
      </c>
      <c r="D8" s="342">
        <f>'S-27'!D8+'S-28'!D8</f>
        <v>155406073.68000001</v>
      </c>
      <c r="E8" s="339">
        <f t="shared" si="1"/>
        <v>2.8023831247346354E-2</v>
      </c>
      <c r="G8" s="340"/>
      <c r="H8" s="341"/>
    </row>
    <row r="9" spans="1:8" s="311" customFormat="1" ht="20.100000000000001" customHeight="1">
      <c r="A9" s="281" t="s">
        <v>639</v>
      </c>
      <c r="B9" s="304">
        <f>'S-27'!B9+'S-28'!B9</f>
        <v>41506</v>
      </c>
      <c r="C9" s="337">
        <f t="shared" si="0"/>
        <v>4.9564729344048916E-2</v>
      </c>
      <c r="D9" s="342">
        <f>'S-27'!D9+'S-28'!D9</f>
        <v>164664867.22999999</v>
      </c>
      <c r="E9" s="339">
        <f t="shared" si="1"/>
        <v>2.9693436957439076E-2</v>
      </c>
      <c r="G9" s="340"/>
      <c r="H9" s="341"/>
    </row>
    <row r="10" spans="1:8" s="311" customFormat="1" ht="20.100000000000001" customHeight="1">
      <c r="A10" s="281" t="s">
        <v>640</v>
      </c>
      <c r="B10" s="304">
        <f>'S-27'!B10+'S-28'!B10</f>
        <v>31580</v>
      </c>
      <c r="C10" s="337">
        <f t="shared" si="0"/>
        <v>3.7711515267312305E-2</v>
      </c>
      <c r="D10" s="342">
        <f>'S-27'!D10+'S-28'!D10</f>
        <v>144859401.23000002</v>
      </c>
      <c r="E10" s="339">
        <f t="shared" si="1"/>
        <v>2.6121986860180208E-2</v>
      </c>
      <c r="G10" s="340"/>
      <c r="H10" s="341"/>
    </row>
    <row r="11" spans="1:8" s="311" customFormat="1" ht="20.100000000000001" customHeight="1">
      <c r="A11" s="281" t="s">
        <v>641</v>
      </c>
      <c r="B11" s="304">
        <f>'S-27'!B11+'S-28'!B11</f>
        <v>29776</v>
      </c>
      <c r="C11" s="337">
        <f t="shared" si="0"/>
        <v>3.5557253913853427E-2</v>
      </c>
      <c r="D11" s="342">
        <f>'S-27'!D11+'S-28'!D11</f>
        <v>154607322.18000001</v>
      </c>
      <c r="E11" s="339">
        <f t="shared" si="1"/>
        <v>2.7879795195765406E-2</v>
      </c>
      <c r="G11" s="340"/>
      <c r="H11" s="341"/>
    </row>
    <row r="12" spans="1:8" s="311" customFormat="1" ht="20.100000000000001" customHeight="1">
      <c r="A12" s="281" t="s">
        <v>642</v>
      </c>
      <c r="B12" s="304">
        <f>'S-27'!B12+'S-28'!B12</f>
        <v>23965</v>
      </c>
      <c r="C12" s="337">
        <f t="shared" si="0"/>
        <v>2.8618000740378069E-2</v>
      </c>
      <c r="D12" s="342">
        <f>'S-27'!D12+'S-28'!D12</f>
        <v>139396952.04999998</v>
      </c>
      <c r="E12" s="339">
        <f t="shared" si="1"/>
        <v>2.5136962591870499E-2</v>
      </c>
      <c r="G12" s="340"/>
      <c r="H12" s="341"/>
    </row>
    <row r="13" spans="1:8" s="311" customFormat="1" ht="20.100000000000001" customHeight="1">
      <c r="A13" s="281" t="s">
        <v>643</v>
      </c>
      <c r="B13" s="304">
        <f>'S-27'!B13+'S-28'!B13</f>
        <v>22706</v>
      </c>
      <c r="C13" s="337">
        <f t="shared" si="0"/>
        <v>2.7114555594033987E-2</v>
      </c>
      <c r="D13" s="342">
        <f>'S-27'!D13+'S-28'!D13</f>
        <v>146008962.70000002</v>
      </c>
      <c r="E13" s="339">
        <f t="shared" si="1"/>
        <v>2.6329283241080133E-2</v>
      </c>
      <c r="G13" s="340"/>
      <c r="H13" s="341"/>
    </row>
    <row r="14" spans="1:8" s="311" customFormat="1" ht="20.100000000000001" customHeight="1">
      <c r="A14" s="281" t="s">
        <v>644</v>
      </c>
      <c r="B14" s="304">
        <f>'S-27'!B14+'S-28'!B14</f>
        <v>18941</v>
      </c>
      <c r="C14" s="337">
        <f t="shared" si="0"/>
        <v>2.2618550053140039E-2</v>
      </c>
      <c r="D14" s="342">
        <f>'S-27'!D14+'S-28'!D14</f>
        <v>133658692.06</v>
      </c>
      <c r="E14" s="339">
        <f t="shared" si="1"/>
        <v>2.4102202329255012E-2</v>
      </c>
      <c r="G14" s="340"/>
      <c r="H14" s="341"/>
    </row>
    <row r="15" spans="1:8" s="311" customFormat="1" ht="20.100000000000001" customHeight="1">
      <c r="A15" s="281" t="s">
        <v>645</v>
      </c>
      <c r="B15" s="304">
        <f>'S-27'!B15+'S-28'!B15</f>
        <v>45900</v>
      </c>
      <c r="C15" s="337">
        <f t="shared" si="0"/>
        <v>5.4811860379025808E-2</v>
      </c>
      <c r="D15" s="342">
        <f>'S-27'!D15+'S-28'!D15</f>
        <v>378596012.80000001</v>
      </c>
      <c r="E15" s="339">
        <f t="shared" si="1"/>
        <v>6.8270888790820772E-2</v>
      </c>
      <c r="G15" s="340"/>
      <c r="H15" s="341"/>
    </row>
    <row r="16" spans="1:8" s="311" customFormat="1" ht="20.100000000000001" customHeight="1">
      <c r="A16" s="281" t="s">
        <v>646</v>
      </c>
      <c r="B16" s="304">
        <f>'S-27'!B16+'S-28'!B16</f>
        <v>51229</v>
      </c>
      <c r="C16" s="337">
        <f t="shared" si="0"/>
        <v>6.1175529310612486E-2</v>
      </c>
      <c r="D16" s="342">
        <f>'S-27'!D16+'S-28'!D16</f>
        <v>547962325.69000006</v>
      </c>
      <c r="E16" s="339">
        <f t="shared" si="1"/>
        <v>9.8812120925594452E-2</v>
      </c>
      <c r="G16" s="340"/>
      <c r="H16" s="341"/>
    </row>
    <row r="17" spans="1:8" s="311" customFormat="1" ht="20.100000000000001" customHeight="1">
      <c r="A17" s="281" t="s">
        <v>647</v>
      </c>
      <c r="B17" s="304">
        <f>'S-27'!B17+'S-28'!B17</f>
        <v>68143</v>
      </c>
      <c r="C17" s="337">
        <f t="shared" si="0"/>
        <v>8.1373520736556765E-2</v>
      </c>
      <c r="D17" s="342">
        <f>'S-27'!D17+'S-28'!D17</f>
        <v>1046456072.6</v>
      </c>
      <c r="E17" s="339">
        <f t="shared" si="1"/>
        <v>0.18870374684768385</v>
      </c>
      <c r="G17" s="340"/>
      <c r="H17" s="341"/>
    </row>
    <row r="18" spans="1:8" s="311" customFormat="1" ht="20.100000000000001" customHeight="1">
      <c r="A18" s="281" t="s">
        <v>648</v>
      </c>
      <c r="B18" s="304">
        <f>'S-27'!B18+'S-28'!B18</f>
        <v>36138</v>
      </c>
      <c r="C18" s="337">
        <f t="shared" si="0"/>
        <v>4.3154488243512736E-2</v>
      </c>
      <c r="D18" s="342">
        <f>'S-27'!D18+'S-28'!D18</f>
        <v>772538236.10000002</v>
      </c>
      <c r="E18" s="339">
        <f t="shared" si="1"/>
        <v>0.13930910580218331</v>
      </c>
      <c r="G18" s="340"/>
      <c r="H18" s="341"/>
    </row>
    <row r="19" spans="1:8" s="311" customFormat="1" ht="20.100000000000001" customHeight="1">
      <c r="A19" s="281" t="s">
        <v>649</v>
      </c>
      <c r="B19" s="304">
        <f>'S-27'!B19+'S-28'!B19</f>
        <v>13950</v>
      </c>
      <c r="C19" s="337">
        <f t="shared" si="0"/>
        <v>1.6658506585782353E-2</v>
      </c>
      <c r="D19" s="342">
        <f>'S-27'!D19+'S-28'!D19</f>
        <v>385656188.74000001</v>
      </c>
      <c r="E19" s="339">
        <f t="shared" si="1"/>
        <v>6.9544025512146987E-2</v>
      </c>
      <c r="G19" s="340"/>
      <c r="H19" s="341"/>
    </row>
    <row r="20" spans="1:8" s="311" customFormat="1" ht="20.100000000000001" customHeight="1">
      <c r="A20" s="281" t="s">
        <v>650</v>
      </c>
      <c r="B20" s="304">
        <f>'S-27'!B20+'S-28'!B20</f>
        <v>16281</v>
      </c>
      <c r="C20" s="337">
        <f t="shared" si="0"/>
        <v>1.9442089299148566E-2</v>
      </c>
      <c r="D20" s="342">
        <f>'S-27'!D20+'S-28'!D20</f>
        <v>772584087.75999999</v>
      </c>
      <c r="E20" s="339">
        <f t="shared" si="1"/>
        <v>0.13931737407093125</v>
      </c>
      <c r="G20" s="340"/>
      <c r="H20" s="341"/>
    </row>
    <row r="21" spans="1:8" s="311" customFormat="1" ht="20.100000000000001" customHeight="1" thickBot="1">
      <c r="A21" s="329" t="s">
        <v>165</v>
      </c>
      <c r="B21" s="323">
        <f>'S-27'!B21+'S-28'!B21</f>
        <v>837410</v>
      </c>
      <c r="C21" s="343">
        <f t="shared" si="0"/>
        <v>1</v>
      </c>
      <c r="D21" s="344">
        <f>'S-27'!D21+'S-28'!D21</f>
        <v>5545497056</v>
      </c>
      <c r="E21" s="345">
        <f t="shared" si="1"/>
        <v>1</v>
      </c>
      <c r="G21" s="340"/>
      <c r="H21" s="341"/>
    </row>
    <row r="22" spans="1:8">
      <c r="A22" s="346"/>
      <c r="B22" s="346"/>
      <c r="C22" s="346"/>
      <c r="D22" s="347"/>
      <c r="E22" s="221"/>
    </row>
    <row r="23" spans="1:8">
      <c r="A23" s="226" t="s">
        <v>607</v>
      </c>
      <c r="B23" s="226"/>
      <c r="C23" s="226"/>
      <c r="D23" s="226"/>
      <c r="E23" s="226"/>
    </row>
    <row r="24" spans="1:8" s="348" customFormat="1">
      <c r="A24" s="226" t="s">
        <v>166</v>
      </c>
      <c r="B24" s="226"/>
      <c r="C24" s="226"/>
      <c r="D24" s="226"/>
      <c r="E24" s="226"/>
    </row>
    <row r="25" spans="1:8">
      <c r="A25" s="226" t="s">
        <v>574</v>
      </c>
      <c r="B25" s="226"/>
      <c r="C25" s="226"/>
      <c r="D25" s="226"/>
      <c r="E25" s="226"/>
      <c r="F25" s="349"/>
      <c r="G25" s="349"/>
    </row>
  </sheetData>
  <mergeCells count="3">
    <mergeCell ref="A1:E1"/>
    <mergeCell ref="B2:C2"/>
    <mergeCell ref="D2:E2"/>
  </mergeCells>
  <printOptions horizontalCentered="1"/>
  <pageMargins left="0.7" right="0.7" top="0.75" bottom="0.5" header="0.3" footer="0.3"/>
  <pageSetup scale="94" orientation="landscape" r:id="rId1"/>
  <headerFooter scaleWithDoc="0">
    <oddFooter>&amp;R2016 Data Tables</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0B7B03-8848-447E-AC92-1DB1E2B7B592}">
  <sheetPr>
    <pageSetUpPr fitToPage="1"/>
  </sheetPr>
  <dimension ref="A1:H25"/>
  <sheetViews>
    <sheetView zoomScale="80" zoomScaleNormal="80" workbookViewId="0">
      <selection sqref="A1:E1"/>
    </sheetView>
  </sheetViews>
  <sheetFormatPr defaultColWidth="8.85546875" defaultRowHeight="12.75"/>
  <cols>
    <col min="1" max="1" width="30.85546875" style="43" customWidth="1"/>
    <col min="2" max="2" width="23.7109375" style="356" customWidth="1"/>
    <col min="3" max="3" width="17" style="356" customWidth="1"/>
    <col min="4" max="4" width="21.140625" style="43" customWidth="1"/>
    <col min="5" max="5" width="23.5703125" style="43" customWidth="1"/>
    <col min="6" max="16384" width="8.85546875" style="225"/>
  </cols>
  <sheetData>
    <row r="1" spans="1:5" ht="80.099999999999994" customHeight="1" thickBot="1">
      <c r="A1" s="1955" t="s">
        <v>651</v>
      </c>
      <c r="B1" s="2020"/>
      <c r="C1" s="2020"/>
      <c r="D1" s="2020"/>
      <c r="E1" s="2021"/>
    </row>
    <row r="2" spans="1:5" ht="36" customHeight="1" thickBot="1">
      <c r="A2" s="336" t="s">
        <v>631</v>
      </c>
      <c r="B2" s="2044" t="s">
        <v>652</v>
      </c>
      <c r="C2" s="2023"/>
      <c r="D2" s="2045" t="s">
        <v>653</v>
      </c>
      <c r="E2" s="2021"/>
    </row>
    <row r="3" spans="1:5" s="351" customFormat="1" ht="20.100000000000001" customHeight="1">
      <c r="A3" s="281" t="s">
        <v>633</v>
      </c>
      <c r="B3" s="350">
        <v>28652</v>
      </c>
      <c r="C3" s="337">
        <f>B3/$B$21</f>
        <v>4.2084915997614623E-2</v>
      </c>
      <c r="D3" s="338">
        <v>12419818.68</v>
      </c>
      <c r="E3" s="339">
        <f>D3/$D$21</f>
        <v>2.5252056384831769E-3</v>
      </c>
    </row>
    <row r="4" spans="1:5" s="351" customFormat="1" ht="20.100000000000001" customHeight="1">
      <c r="A4" s="281" t="s">
        <v>634</v>
      </c>
      <c r="B4" s="352">
        <v>76257</v>
      </c>
      <c r="C4" s="337">
        <f t="shared" ref="C4:C21" si="0">B4/$B$21</f>
        <v>0.11200856621632341</v>
      </c>
      <c r="D4" s="353">
        <v>70894198.170000002</v>
      </c>
      <c r="E4" s="339">
        <f t="shared" ref="E4:E21" si="1">D4/$D$21</f>
        <v>1.441425463343622E-2</v>
      </c>
    </row>
    <row r="5" spans="1:5" s="351" customFormat="1" ht="20.100000000000001" customHeight="1">
      <c r="A5" s="281" t="s">
        <v>635</v>
      </c>
      <c r="B5" s="352">
        <v>75375</v>
      </c>
      <c r="C5" s="337">
        <f t="shared" si="0"/>
        <v>0.11071305819210533</v>
      </c>
      <c r="D5" s="353">
        <v>114656928.5</v>
      </c>
      <c r="E5" s="339">
        <f t="shared" si="1"/>
        <v>2.3312121521194579E-2</v>
      </c>
    </row>
    <row r="6" spans="1:5" s="351" customFormat="1" ht="20.100000000000001" customHeight="1">
      <c r="A6" s="281" t="s">
        <v>636</v>
      </c>
      <c r="B6" s="352">
        <v>60411</v>
      </c>
      <c r="C6" s="337">
        <f t="shared" si="0"/>
        <v>8.8733486679181101E-2</v>
      </c>
      <c r="D6" s="353">
        <v>128881390.06999999</v>
      </c>
      <c r="E6" s="339">
        <f t="shared" si="1"/>
        <v>2.6204248329679616E-2</v>
      </c>
    </row>
    <row r="7" spans="1:5" s="351" customFormat="1" ht="20.100000000000001" customHeight="1">
      <c r="A7" s="281" t="s">
        <v>637</v>
      </c>
      <c r="B7" s="352">
        <v>50731</v>
      </c>
      <c r="C7" s="337">
        <f t="shared" si="0"/>
        <v>7.4515212671889833E-2</v>
      </c>
      <c r="D7" s="353">
        <v>139248645.53</v>
      </c>
      <c r="E7" s="339">
        <f t="shared" si="1"/>
        <v>2.8312125474886662E-2</v>
      </c>
    </row>
    <row r="8" spans="1:5" s="351" customFormat="1" ht="20.100000000000001" customHeight="1">
      <c r="A8" s="281" t="s">
        <v>638</v>
      </c>
      <c r="B8" s="352">
        <v>37862</v>
      </c>
      <c r="C8" s="337">
        <f t="shared" si="0"/>
        <v>5.561283992397336E-2</v>
      </c>
      <c r="D8" s="353">
        <v>127489067.95</v>
      </c>
      <c r="E8" s="339">
        <f t="shared" si="1"/>
        <v>2.5921160487691185E-2</v>
      </c>
    </row>
    <row r="9" spans="1:5" s="351" customFormat="1" ht="20.100000000000001" customHeight="1">
      <c r="A9" s="281" t="s">
        <v>639</v>
      </c>
      <c r="B9" s="352">
        <v>34437</v>
      </c>
      <c r="C9" s="337">
        <f t="shared" si="0"/>
        <v>5.0582097312922472E-2</v>
      </c>
      <c r="D9" s="353">
        <v>137018273.44999999</v>
      </c>
      <c r="E9" s="339">
        <f t="shared" si="1"/>
        <v>2.78586447681674E-2</v>
      </c>
    </row>
    <row r="10" spans="1:5" s="351" customFormat="1" ht="20.100000000000001" customHeight="1">
      <c r="A10" s="281" t="s">
        <v>640</v>
      </c>
      <c r="B10" s="352">
        <v>26476</v>
      </c>
      <c r="C10" s="337">
        <f t="shared" si="0"/>
        <v>3.8888742005892943E-2</v>
      </c>
      <c r="D10" s="353">
        <v>121754870.12</v>
      </c>
      <c r="E10" s="339">
        <f t="shared" si="1"/>
        <v>2.4755279643085003E-2</v>
      </c>
    </row>
    <row r="11" spans="1:5" s="351" customFormat="1" ht="20.100000000000001" customHeight="1">
      <c r="A11" s="281" t="s">
        <v>641</v>
      </c>
      <c r="B11" s="352">
        <v>25367</v>
      </c>
      <c r="C11" s="337">
        <f t="shared" si="0"/>
        <v>3.7259809580884061E-2</v>
      </c>
      <c r="D11" s="353">
        <v>132211673.09</v>
      </c>
      <c r="E11" s="339">
        <f t="shared" si="1"/>
        <v>2.6881363646458847E-2</v>
      </c>
    </row>
    <row r="12" spans="1:5" s="351" customFormat="1" ht="20.100000000000001" customHeight="1">
      <c r="A12" s="281" t="s">
        <v>642</v>
      </c>
      <c r="B12" s="352">
        <v>20468</v>
      </c>
      <c r="C12" s="337">
        <f t="shared" si="0"/>
        <v>3.0064011609631999E-2</v>
      </c>
      <c r="D12" s="353">
        <v>119275551.59999999</v>
      </c>
      <c r="E12" s="339">
        <f t="shared" si="1"/>
        <v>2.4251182983736689E-2</v>
      </c>
    </row>
    <row r="13" spans="1:5" s="351" customFormat="1" ht="20.100000000000001" customHeight="1">
      <c r="A13" s="281" t="s">
        <v>643</v>
      </c>
      <c r="B13" s="352">
        <v>19582</v>
      </c>
      <c r="C13" s="337">
        <f t="shared" si="0"/>
        <v>2.8762628265576209E-2</v>
      </c>
      <c r="D13" s="353">
        <v>126314125.65000001</v>
      </c>
      <c r="E13" s="339">
        <f t="shared" si="1"/>
        <v>2.5682270452554827E-2</v>
      </c>
    </row>
    <row r="14" spans="1:5" s="351" customFormat="1" ht="20.100000000000001" customHeight="1">
      <c r="A14" s="281" t="s">
        <v>644</v>
      </c>
      <c r="B14" s="352">
        <v>16475</v>
      </c>
      <c r="C14" s="337">
        <f t="shared" si="0"/>
        <v>2.4198973581624348E-2</v>
      </c>
      <c r="D14" s="353">
        <v>116498688.94</v>
      </c>
      <c r="E14" s="339">
        <f t="shared" si="1"/>
        <v>2.3686589455683239E-2</v>
      </c>
    </row>
    <row r="15" spans="1:5" s="351" customFormat="1" ht="20.100000000000001" customHeight="1">
      <c r="A15" s="281" t="s">
        <v>654</v>
      </c>
      <c r="B15" s="352">
        <v>40044</v>
      </c>
      <c r="C15" s="337">
        <f t="shared" si="0"/>
        <v>5.8817826895451619E-2</v>
      </c>
      <c r="D15" s="353">
        <v>330962097.04000002</v>
      </c>
      <c r="E15" s="339">
        <f t="shared" si="1"/>
        <v>6.7291429537168115E-2</v>
      </c>
    </row>
    <row r="16" spans="1:5" s="351" customFormat="1" ht="20.100000000000001" customHeight="1">
      <c r="A16" s="281" t="s">
        <v>646</v>
      </c>
      <c r="B16" s="352">
        <v>44942</v>
      </c>
      <c r="C16" s="337">
        <f t="shared" si="0"/>
        <v>6.6012156036744249E-2</v>
      </c>
      <c r="D16" s="353">
        <v>481849837.60000002</v>
      </c>
      <c r="E16" s="339">
        <f t="shared" si="1"/>
        <v>9.7970023408564214E-2</v>
      </c>
    </row>
    <row r="17" spans="1:8" s="351" customFormat="1" ht="20.100000000000001" customHeight="1">
      <c r="A17" s="281" t="s">
        <v>647</v>
      </c>
      <c r="B17" s="352">
        <v>61983</v>
      </c>
      <c r="C17" s="337">
        <f t="shared" si="0"/>
        <v>9.1042487375406503E-2</v>
      </c>
      <c r="D17" s="353">
        <v>955179570.95000005</v>
      </c>
      <c r="E17" s="339">
        <f t="shared" si="1"/>
        <v>0.19420773366128416</v>
      </c>
    </row>
    <row r="18" spans="1:8" s="351" customFormat="1" ht="20.100000000000001" customHeight="1">
      <c r="A18" s="281" t="s">
        <v>648</v>
      </c>
      <c r="B18" s="352">
        <v>33644</v>
      </c>
      <c r="C18" s="337">
        <f t="shared" si="0"/>
        <v>4.9417315155093754E-2</v>
      </c>
      <c r="D18" s="353">
        <v>720056695.73000002</v>
      </c>
      <c r="E18" s="339">
        <f t="shared" si="1"/>
        <v>0.14640239724377049</v>
      </c>
    </row>
    <row r="19" spans="1:8" s="351" customFormat="1" ht="20.100000000000001" customHeight="1">
      <c r="A19" s="281" t="s">
        <v>649</v>
      </c>
      <c r="B19" s="352">
        <v>12936</v>
      </c>
      <c r="C19" s="337">
        <f t="shared" si="0"/>
        <v>1.9000784355198336E-2</v>
      </c>
      <c r="D19" s="353">
        <v>358249899.12</v>
      </c>
      <c r="E19" s="339">
        <f t="shared" si="1"/>
        <v>7.2839603262537592E-2</v>
      </c>
    </row>
    <row r="20" spans="1:8" s="351" customFormat="1" ht="20.100000000000001" customHeight="1">
      <c r="A20" s="281" t="s">
        <v>650</v>
      </c>
      <c r="B20" s="352">
        <v>15172</v>
      </c>
      <c r="C20" s="337">
        <f t="shared" si="0"/>
        <v>2.2285088144485866E-2</v>
      </c>
      <c r="D20" s="353">
        <v>725378184.63999999</v>
      </c>
      <c r="E20" s="339">
        <f t="shared" si="1"/>
        <v>0.14748436584145194</v>
      </c>
    </row>
    <row r="21" spans="1:8" s="351" customFormat="1" ht="20.100000000000001" customHeight="1" thickBot="1">
      <c r="A21" s="329" t="s">
        <v>165</v>
      </c>
      <c r="B21" s="354">
        <v>680814</v>
      </c>
      <c r="C21" s="343">
        <f t="shared" si="0"/>
        <v>1</v>
      </c>
      <c r="D21" s="344">
        <v>4918339516.8800001</v>
      </c>
      <c r="E21" s="345">
        <f t="shared" si="1"/>
        <v>1</v>
      </c>
    </row>
    <row r="22" spans="1:8">
      <c r="A22" s="346"/>
      <c r="B22" s="355"/>
      <c r="C22" s="355"/>
      <c r="D22" s="221"/>
      <c r="E22" s="221"/>
    </row>
    <row r="23" spans="1:8">
      <c r="A23" s="226" t="s">
        <v>607</v>
      </c>
      <c r="B23" s="226"/>
      <c r="C23" s="226"/>
      <c r="D23" s="226"/>
      <c r="E23" s="226"/>
    </row>
    <row r="24" spans="1:8">
      <c r="A24" s="226" t="s">
        <v>166</v>
      </c>
      <c r="B24" s="226"/>
      <c r="C24" s="226"/>
      <c r="D24" s="226"/>
      <c r="E24" s="226"/>
    </row>
    <row r="25" spans="1:8">
      <c r="A25" s="226" t="s">
        <v>574</v>
      </c>
      <c r="B25" s="226"/>
      <c r="C25" s="226"/>
      <c r="D25" s="226"/>
      <c r="E25" s="226"/>
      <c r="F25" s="349"/>
      <c r="G25" s="349"/>
      <c r="H25" s="349"/>
    </row>
  </sheetData>
  <mergeCells count="3">
    <mergeCell ref="A1:E1"/>
    <mergeCell ref="B2:C2"/>
    <mergeCell ref="D2:E2"/>
  </mergeCells>
  <printOptions horizontalCentered="1"/>
  <pageMargins left="0.7" right="0.7" top="0.75" bottom="0.5" header="0.3" footer="0.3"/>
  <pageSetup scale="97" orientation="landscape" r:id="rId1"/>
  <headerFooter scaleWithDoc="0">
    <oddFooter>&amp;R2016 Data Tables</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5D354-E1EB-47A8-8EA9-F38881C6B13E}">
  <sheetPr>
    <pageSetUpPr fitToPage="1"/>
  </sheetPr>
  <dimension ref="A1:E25"/>
  <sheetViews>
    <sheetView zoomScale="80" zoomScaleNormal="80" zoomScaleSheetLayoutView="100" workbookViewId="0">
      <selection sqref="A1:E1"/>
    </sheetView>
  </sheetViews>
  <sheetFormatPr defaultColWidth="8.85546875" defaultRowHeight="12.75"/>
  <cols>
    <col min="1" max="1" width="32.7109375" style="43" customWidth="1"/>
    <col min="2" max="4" width="20.7109375" style="43" customWidth="1"/>
    <col min="5" max="5" width="28.7109375" style="43" customWidth="1"/>
    <col min="6" max="16384" width="8.85546875" style="225"/>
  </cols>
  <sheetData>
    <row r="1" spans="1:5" ht="99.95" customHeight="1" thickBot="1">
      <c r="A1" s="1955" t="s">
        <v>655</v>
      </c>
      <c r="B1" s="2029"/>
      <c r="C1" s="2029"/>
      <c r="D1" s="2029"/>
      <c r="E1" s="2030"/>
    </row>
    <row r="2" spans="1:5" ht="36" customHeight="1" thickBot="1">
      <c r="A2" s="336" t="s">
        <v>631</v>
      </c>
      <c r="B2" s="2044" t="s">
        <v>656</v>
      </c>
      <c r="C2" s="1964"/>
      <c r="D2" s="2045" t="s">
        <v>657</v>
      </c>
      <c r="E2" s="1966"/>
    </row>
    <row r="3" spans="1:5" ht="20.100000000000001" customHeight="1">
      <c r="A3" s="357" t="s">
        <v>633</v>
      </c>
      <c r="B3" s="358">
        <v>12417</v>
      </c>
      <c r="C3" s="359">
        <f t="shared" ref="C3:C21" si="0">B3/$B$21</f>
        <v>7.9293213108891675E-2</v>
      </c>
      <c r="D3" s="360">
        <v>5085247.08</v>
      </c>
      <c r="E3" s="361">
        <f>D3/$D$21</f>
        <v>8.1084046077727068E-3</v>
      </c>
    </row>
    <row r="4" spans="1:5" ht="20.100000000000001" customHeight="1">
      <c r="A4" s="357" t="s">
        <v>634</v>
      </c>
      <c r="B4" s="358">
        <v>36081</v>
      </c>
      <c r="C4" s="359">
        <f t="shared" si="0"/>
        <v>0.2304081841170911</v>
      </c>
      <c r="D4" s="362">
        <v>34392766.700000003</v>
      </c>
      <c r="E4" s="361">
        <f t="shared" ref="E4:E21" si="1">D4/$D$21</f>
        <v>5.4839118649930331E-2</v>
      </c>
    </row>
    <row r="5" spans="1:5" ht="20.100000000000001" customHeight="1">
      <c r="A5" s="357" t="s">
        <v>635</v>
      </c>
      <c r="B5" s="358">
        <v>25245</v>
      </c>
      <c r="C5" s="359">
        <f t="shared" si="0"/>
        <v>0.16121101432986795</v>
      </c>
      <c r="D5" s="362">
        <v>36914447.32</v>
      </c>
      <c r="E5" s="361">
        <f t="shared" si="1"/>
        <v>5.885992755790951E-2</v>
      </c>
    </row>
    <row r="6" spans="1:5" ht="20.100000000000001" customHeight="1">
      <c r="A6" s="357" t="s">
        <v>636</v>
      </c>
      <c r="B6" s="358">
        <v>14895</v>
      </c>
      <c r="C6" s="359">
        <f t="shared" si="0"/>
        <v>9.5117372091241159E-2</v>
      </c>
      <c r="D6" s="362">
        <v>30871727.690000001</v>
      </c>
      <c r="E6" s="361">
        <f t="shared" si="1"/>
        <v>4.9224837085300545E-2</v>
      </c>
    </row>
    <row r="7" spans="1:5" ht="20.100000000000001" customHeight="1">
      <c r="A7" s="357" t="s">
        <v>637</v>
      </c>
      <c r="B7" s="358">
        <v>10924</v>
      </c>
      <c r="C7" s="359">
        <f t="shared" si="0"/>
        <v>6.975912539273034E-2</v>
      </c>
      <c r="D7" s="362">
        <v>29736691.399999999</v>
      </c>
      <c r="E7" s="361">
        <f t="shared" si="1"/>
        <v>4.7415026600374159E-2</v>
      </c>
    </row>
    <row r="8" spans="1:5" ht="20.100000000000001" customHeight="1">
      <c r="A8" s="357" t="s">
        <v>638</v>
      </c>
      <c r="B8" s="358">
        <v>8444</v>
      </c>
      <c r="C8" s="359">
        <f t="shared" si="0"/>
        <v>5.392219469207387E-2</v>
      </c>
      <c r="D8" s="362">
        <v>27917005.73</v>
      </c>
      <c r="E8" s="361">
        <f t="shared" si="1"/>
        <v>4.4513545622319906E-2</v>
      </c>
    </row>
    <row r="9" spans="1:5" ht="20.100000000000001" customHeight="1">
      <c r="A9" s="357" t="s">
        <v>639</v>
      </c>
      <c r="B9" s="358">
        <v>7069</v>
      </c>
      <c r="C9" s="359">
        <f t="shared" si="0"/>
        <v>4.5141638356024416E-2</v>
      </c>
      <c r="D9" s="362">
        <v>27646593.780000001</v>
      </c>
      <c r="E9" s="361">
        <f t="shared" si="1"/>
        <v>4.4082374930535781E-2</v>
      </c>
    </row>
    <row r="10" spans="1:5" ht="20.100000000000001" customHeight="1">
      <c r="A10" s="357" t="s">
        <v>640</v>
      </c>
      <c r="B10" s="358">
        <v>5104</v>
      </c>
      <c r="C10" s="359">
        <f t="shared" si="0"/>
        <v>3.2593425119415563E-2</v>
      </c>
      <c r="D10" s="362">
        <v>23104531.109999999</v>
      </c>
      <c r="E10" s="361">
        <f t="shared" si="1"/>
        <v>3.6840075529378576E-2</v>
      </c>
    </row>
    <row r="11" spans="1:5" ht="20.100000000000001" customHeight="1">
      <c r="A11" s="357" t="s">
        <v>641</v>
      </c>
      <c r="B11" s="358">
        <v>4409</v>
      </c>
      <c r="C11" s="359">
        <f t="shared" si="0"/>
        <v>2.8155253007739661E-2</v>
      </c>
      <c r="D11" s="362">
        <v>22395649.09</v>
      </c>
      <c r="E11" s="361">
        <f t="shared" si="1"/>
        <v>3.5709766195945909E-2</v>
      </c>
    </row>
    <row r="12" spans="1:5" ht="20.100000000000001" customHeight="1">
      <c r="A12" s="357" t="s">
        <v>642</v>
      </c>
      <c r="B12" s="358">
        <v>3497</v>
      </c>
      <c r="C12" s="359">
        <f t="shared" si="0"/>
        <v>2.2331349459756317E-2</v>
      </c>
      <c r="D12" s="362">
        <v>20121400.449999999</v>
      </c>
      <c r="E12" s="361">
        <f t="shared" si="1"/>
        <v>3.2083486516375881E-2</v>
      </c>
    </row>
    <row r="13" spans="1:5" ht="20.100000000000001" customHeight="1">
      <c r="A13" s="357" t="s">
        <v>643</v>
      </c>
      <c r="B13" s="358">
        <v>3124</v>
      </c>
      <c r="C13" s="359">
        <f t="shared" si="0"/>
        <v>1.9949423995504357E-2</v>
      </c>
      <c r="D13" s="362">
        <v>19694837.050000001</v>
      </c>
      <c r="E13" s="361">
        <f t="shared" si="1"/>
        <v>3.1403333008856012E-2</v>
      </c>
    </row>
    <row r="14" spans="1:5" ht="20.100000000000001" customHeight="1">
      <c r="A14" s="357" t="s">
        <v>644</v>
      </c>
      <c r="B14" s="358">
        <v>2466</v>
      </c>
      <c r="C14" s="359">
        <f t="shared" si="0"/>
        <v>1.5747528672507598E-2</v>
      </c>
      <c r="D14" s="362">
        <v>17160003.120000001</v>
      </c>
      <c r="E14" s="361">
        <f t="shared" si="1"/>
        <v>2.7361551204627414E-2</v>
      </c>
    </row>
    <row r="15" spans="1:5" ht="20.100000000000001" customHeight="1">
      <c r="A15" s="357" t="s">
        <v>654</v>
      </c>
      <c r="B15" s="358">
        <v>5856</v>
      </c>
      <c r="C15" s="359">
        <f t="shared" si="0"/>
        <v>3.7395591202840431E-2</v>
      </c>
      <c r="D15" s="362">
        <v>47633915.759999998</v>
      </c>
      <c r="E15" s="361">
        <f t="shared" si="1"/>
        <v>7.595207390289499E-2</v>
      </c>
    </row>
    <row r="16" spans="1:5" ht="20.100000000000001" customHeight="1">
      <c r="A16" s="357" t="s">
        <v>646</v>
      </c>
      <c r="B16" s="358">
        <v>6287</v>
      </c>
      <c r="C16" s="359">
        <f t="shared" si="0"/>
        <v>4.0147896497994842E-2</v>
      </c>
      <c r="D16" s="362">
        <v>66112488.090000004</v>
      </c>
      <c r="E16" s="361">
        <f t="shared" si="1"/>
        <v>0.10541607804438761</v>
      </c>
    </row>
    <row r="17" spans="1:5" ht="20.100000000000001" customHeight="1">
      <c r="A17" s="357" t="s">
        <v>647</v>
      </c>
      <c r="B17" s="358">
        <v>6160</v>
      </c>
      <c r="C17" s="359">
        <f t="shared" si="0"/>
        <v>3.9336892385501546E-2</v>
      </c>
      <c r="D17" s="362">
        <v>91276501.650000006</v>
      </c>
      <c r="E17" s="361">
        <f t="shared" si="1"/>
        <v>0.14553998948665306</v>
      </c>
    </row>
    <row r="18" spans="1:5" ht="20.100000000000001" customHeight="1">
      <c r="A18" s="357" t="s">
        <v>648</v>
      </c>
      <c r="B18" s="358">
        <v>2494</v>
      </c>
      <c r="C18" s="359">
        <f t="shared" si="0"/>
        <v>1.5926332728805333E-2</v>
      </c>
      <c r="D18" s="362">
        <v>52481540.369999997</v>
      </c>
      <c r="E18" s="361">
        <f t="shared" si="1"/>
        <v>8.3681590503782821E-2</v>
      </c>
    </row>
    <row r="19" spans="1:5" ht="20.100000000000001" customHeight="1">
      <c r="A19" s="357" t="s">
        <v>649</v>
      </c>
      <c r="B19" s="358">
        <v>1014</v>
      </c>
      <c r="C19" s="359">
        <f t="shared" si="0"/>
        <v>6.4752611816393775E-3</v>
      </c>
      <c r="D19" s="362">
        <v>27406289.620000001</v>
      </c>
      <c r="E19" s="361">
        <f t="shared" si="1"/>
        <v>4.3699210980474391E-2</v>
      </c>
    </row>
    <row r="20" spans="1:5" ht="20.100000000000001" customHeight="1">
      <c r="A20" s="357" t="s">
        <v>650</v>
      </c>
      <c r="B20" s="358">
        <v>1109</v>
      </c>
      <c r="C20" s="359">
        <f t="shared" si="0"/>
        <v>7.0819178012209759E-3</v>
      </c>
      <c r="D20" s="362">
        <v>47205903.119999997</v>
      </c>
      <c r="E20" s="361">
        <f t="shared" si="1"/>
        <v>7.5269609588425351E-2</v>
      </c>
    </row>
    <row r="21" spans="1:5" ht="20.100000000000001" customHeight="1" thickBot="1">
      <c r="A21" s="363" t="s">
        <v>165</v>
      </c>
      <c r="B21" s="364">
        <v>156596</v>
      </c>
      <c r="C21" s="365">
        <f t="shared" si="0"/>
        <v>1</v>
      </c>
      <c r="D21" s="366">
        <v>627157539.12</v>
      </c>
      <c r="E21" s="367">
        <f t="shared" si="1"/>
        <v>1</v>
      </c>
    </row>
    <row r="22" spans="1:5" ht="18" customHeight="1">
      <c r="A22" s="221"/>
      <c r="B22" s="221"/>
      <c r="C22" s="221"/>
      <c r="D22" s="221"/>
      <c r="E22" s="221"/>
    </row>
    <row r="23" spans="1:5">
      <c r="A23" s="226" t="s">
        <v>607</v>
      </c>
      <c r="B23" s="226"/>
      <c r="C23" s="226"/>
      <c r="D23" s="226"/>
      <c r="E23" s="226"/>
    </row>
    <row r="24" spans="1:5">
      <c r="A24" s="226" t="s">
        <v>166</v>
      </c>
      <c r="B24" s="226"/>
      <c r="C24" s="226"/>
      <c r="D24" s="226"/>
      <c r="E24" s="226"/>
    </row>
    <row r="25" spans="1:5">
      <c r="A25" s="226" t="s">
        <v>574</v>
      </c>
      <c r="B25" s="226"/>
      <c r="C25" s="226"/>
      <c r="D25" s="226"/>
      <c r="E25" s="226"/>
    </row>
  </sheetData>
  <mergeCells count="3">
    <mergeCell ref="A1:E1"/>
    <mergeCell ref="B2:C2"/>
    <mergeCell ref="D2:E2"/>
  </mergeCells>
  <printOptions horizontalCentered="1"/>
  <pageMargins left="0.7" right="0.7" top="0.75" bottom="0.5" header="0.3" footer="0.3"/>
  <pageSetup scale="93" orientation="landscape" r:id="rId1"/>
  <headerFooter scaleWithDoc="0">
    <oddFooter>&amp;R2016 Data Tables</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1C248-98B0-4BBA-98FA-A835EB2A6538}">
  <sheetPr>
    <pageSetUpPr fitToPage="1"/>
  </sheetPr>
  <dimension ref="A1:H33"/>
  <sheetViews>
    <sheetView zoomScale="80" zoomScaleNormal="80" workbookViewId="0">
      <selection sqref="A1:G1"/>
    </sheetView>
  </sheetViews>
  <sheetFormatPr defaultColWidth="8.85546875" defaultRowHeight="12.75"/>
  <cols>
    <col min="1" max="1" width="56.7109375" style="43" customWidth="1"/>
    <col min="2" max="2" width="14.85546875" style="43" bestFit="1" customWidth="1"/>
    <col min="3" max="3" width="16.42578125" style="43" customWidth="1"/>
    <col min="4" max="4" width="24.140625" style="43" bestFit="1" customWidth="1"/>
    <col min="5" max="5" width="12.85546875" style="391" customWidth="1"/>
    <col min="6" max="6" width="13.7109375" style="392" customWidth="1"/>
    <col min="7" max="7" width="11.85546875" style="391" customWidth="1"/>
    <col min="8" max="16384" width="8.85546875" style="225"/>
  </cols>
  <sheetData>
    <row r="1" spans="1:7" ht="80.099999999999994" customHeight="1" thickBot="1">
      <c r="A1" s="1955" t="s">
        <v>658</v>
      </c>
      <c r="B1" s="2029"/>
      <c r="C1" s="2029"/>
      <c r="D1" s="2029"/>
      <c r="E1" s="2029"/>
      <c r="F1" s="2029"/>
      <c r="G1" s="2030"/>
    </row>
    <row r="2" spans="1:7" ht="75" customHeight="1" thickBot="1">
      <c r="A2" s="336" t="s">
        <v>212</v>
      </c>
      <c r="B2" s="2046" t="s">
        <v>596</v>
      </c>
      <c r="C2" s="2032"/>
      <c r="D2" s="2047" t="s">
        <v>632</v>
      </c>
      <c r="E2" s="2032"/>
      <c r="F2" s="235" t="s">
        <v>659</v>
      </c>
      <c r="G2" s="279" t="s">
        <v>660</v>
      </c>
    </row>
    <row r="3" spans="1:7" ht="9" customHeight="1">
      <c r="A3" s="368"/>
      <c r="B3" s="369"/>
      <c r="C3" s="370"/>
      <c r="D3" s="371"/>
      <c r="E3" s="372"/>
      <c r="F3" s="373"/>
      <c r="G3" s="374"/>
    </row>
    <row r="4" spans="1:7" ht="18" customHeight="1">
      <c r="A4" s="1364" t="s">
        <v>836</v>
      </c>
      <c r="B4" s="369">
        <v>17098</v>
      </c>
      <c r="C4" s="370">
        <f>B4/$B$26</f>
        <v>2.0417716530731662E-2</v>
      </c>
      <c r="D4" s="371">
        <v>92581940.390000001</v>
      </c>
      <c r="E4" s="372">
        <f>D4/$D$26</f>
        <v>1.6694976024045623E-2</v>
      </c>
      <c r="F4" s="373">
        <v>462</v>
      </c>
      <c r="G4" s="374">
        <v>270</v>
      </c>
    </row>
    <row r="5" spans="1:7" ht="18" customHeight="1">
      <c r="A5" s="1365" t="s">
        <v>837</v>
      </c>
      <c r="B5" s="376">
        <f>SUM(B6:B13)</f>
        <v>528184</v>
      </c>
      <c r="C5" s="377">
        <f t="shared" ref="C5:C26" si="0">B5/$B$26</f>
        <v>0.63073524319031304</v>
      </c>
      <c r="D5" s="378">
        <f>SUM(D6:D13)</f>
        <v>3152983275.25</v>
      </c>
      <c r="E5" s="379">
        <f t="shared" ref="E5:E26" si="1">D5/$D$26</f>
        <v>0.56856639602469661</v>
      </c>
      <c r="F5" s="380">
        <v>494</v>
      </c>
      <c r="G5" s="381">
        <v>255</v>
      </c>
    </row>
    <row r="6" spans="1:7" ht="18" customHeight="1">
      <c r="A6" s="1367" t="s">
        <v>862</v>
      </c>
      <c r="B6" s="382">
        <v>67162</v>
      </c>
      <c r="C6" s="383">
        <f t="shared" si="0"/>
        <v>8.020205156375014E-2</v>
      </c>
      <c r="D6" s="384">
        <v>158705606.53</v>
      </c>
      <c r="E6" s="385">
        <f t="shared" si="1"/>
        <v>2.8618824413688321E-2</v>
      </c>
      <c r="F6" s="386">
        <v>208</v>
      </c>
      <c r="G6" s="387">
        <v>107</v>
      </c>
    </row>
    <row r="7" spans="1:7" ht="18" customHeight="1">
      <c r="A7" s="1367" t="s">
        <v>841</v>
      </c>
      <c r="B7" s="382">
        <v>47040</v>
      </c>
      <c r="C7" s="383">
        <f t="shared" si="0"/>
        <v>5.6173200702165006E-2</v>
      </c>
      <c r="D7" s="384">
        <v>195202444.38</v>
      </c>
      <c r="E7" s="385">
        <f t="shared" si="1"/>
        <v>3.5200170951603875E-2</v>
      </c>
      <c r="F7" s="386">
        <v>354</v>
      </c>
      <c r="G7" s="387">
        <v>221</v>
      </c>
    </row>
    <row r="8" spans="1:7" ht="18" customHeight="1">
      <c r="A8" s="1367" t="s">
        <v>842</v>
      </c>
      <c r="B8" s="382">
        <v>13380</v>
      </c>
      <c r="C8" s="383">
        <f t="shared" si="0"/>
        <v>1.597783642421275E-2</v>
      </c>
      <c r="D8" s="384">
        <v>42131829.5</v>
      </c>
      <c r="E8" s="385">
        <f t="shared" si="1"/>
        <v>7.5974847836269045E-3</v>
      </c>
      <c r="F8" s="386">
        <v>265</v>
      </c>
      <c r="G8" s="387">
        <v>162</v>
      </c>
    </row>
    <row r="9" spans="1:7" ht="18" customHeight="1">
      <c r="A9" s="1367" t="s">
        <v>863</v>
      </c>
      <c r="B9" s="382">
        <v>34287</v>
      </c>
      <c r="C9" s="383">
        <f t="shared" si="0"/>
        <v>4.0944101455678818E-2</v>
      </c>
      <c r="D9" s="384">
        <v>172752169.05000001</v>
      </c>
      <c r="E9" s="385">
        <f t="shared" si="1"/>
        <v>3.1151791680347464E-2</v>
      </c>
      <c r="F9" s="386">
        <v>421</v>
      </c>
      <c r="G9" s="387">
        <v>234</v>
      </c>
    </row>
    <row r="10" spans="1:7" ht="18" customHeight="1">
      <c r="A10" s="1367" t="s">
        <v>844</v>
      </c>
      <c r="B10" s="382">
        <v>59059</v>
      </c>
      <c r="C10" s="383">
        <f t="shared" si="0"/>
        <v>7.0525787845858057E-2</v>
      </c>
      <c r="D10" s="384">
        <v>767911474.88999999</v>
      </c>
      <c r="E10" s="385">
        <f t="shared" si="1"/>
        <v>0.13847477821131096</v>
      </c>
      <c r="F10" s="386">
        <v>1022</v>
      </c>
      <c r="G10" s="387">
        <v>944</v>
      </c>
    </row>
    <row r="11" spans="1:7" ht="18" customHeight="1">
      <c r="A11" s="1367" t="s">
        <v>847</v>
      </c>
      <c r="B11" s="382">
        <v>198096</v>
      </c>
      <c r="C11" s="383">
        <f t="shared" si="0"/>
        <v>0.23655795846717856</v>
      </c>
      <c r="D11" s="384">
        <v>1318712619.04</v>
      </c>
      <c r="E11" s="385">
        <f t="shared" si="1"/>
        <v>0.23779881329703909</v>
      </c>
      <c r="F11" s="386">
        <v>547</v>
      </c>
      <c r="G11" s="387">
        <v>347</v>
      </c>
    </row>
    <row r="12" spans="1:7" ht="18" customHeight="1">
      <c r="A12" s="1367" t="s">
        <v>864</v>
      </c>
      <c r="B12" s="382">
        <v>12134</v>
      </c>
      <c r="C12" s="383">
        <f t="shared" si="0"/>
        <v>1.4489915334185166E-2</v>
      </c>
      <c r="D12" s="384">
        <v>45294331.210000001</v>
      </c>
      <c r="E12" s="385">
        <f t="shared" si="1"/>
        <v>8.167767605547065E-3</v>
      </c>
      <c r="F12" s="386">
        <v>320</v>
      </c>
      <c r="G12" s="388">
        <v>204</v>
      </c>
    </row>
    <row r="13" spans="1:7" ht="18" customHeight="1">
      <c r="A13" s="1367" t="s">
        <v>848</v>
      </c>
      <c r="B13" s="382">
        <v>97026</v>
      </c>
      <c r="C13" s="383">
        <f t="shared" si="0"/>
        <v>0.11586439139728448</v>
      </c>
      <c r="D13" s="384">
        <v>452272800.64999998</v>
      </c>
      <c r="E13" s="385">
        <f t="shared" si="1"/>
        <v>8.1556765081532936E-2</v>
      </c>
      <c r="F13" s="386">
        <v>412</v>
      </c>
      <c r="G13" s="387">
        <v>226</v>
      </c>
    </row>
    <row r="14" spans="1:7" ht="18" customHeight="1">
      <c r="A14" s="1365" t="s">
        <v>849</v>
      </c>
      <c r="B14" s="376">
        <f>SUM(B15:B17)</f>
        <v>156702</v>
      </c>
      <c r="C14" s="377">
        <f t="shared" si="0"/>
        <v>0.18712697483908719</v>
      </c>
      <c r="D14" s="378">
        <f>SUM(D15:D17)</f>
        <v>1625797269.79</v>
      </c>
      <c r="E14" s="379">
        <f t="shared" si="1"/>
        <v>0.29317430942541173</v>
      </c>
      <c r="F14" s="380">
        <v>846</v>
      </c>
      <c r="G14" s="381">
        <v>486</v>
      </c>
    </row>
    <row r="15" spans="1:7" ht="18" customHeight="1">
      <c r="A15" s="1367" t="s">
        <v>850</v>
      </c>
      <c r="B15" s="382">
        <v>145903</v>
      </c>
      <c r="C15" s="383">
        <f t="shared" si="0"/>
        <v>0.17423126067278871</v>
      </c>
      <c r="D15" s="384">
        <v>1571683198.0599999</v>
      </c>
      <c r="E15" s="385">
        <f t="shared" si="1"/>
        <v>0.28341610900003572</v>
      </c>
      <c r="F15" s="386">
        <v>877</v>
      </c>
      <c r="G15" s="387">
        <v>513</v>
      </c>
    </row>
    <row r="16" spans="1:7" ht="18" customHeight="1">
      <c r="A16" s="1367" t="s">
        <v>865</v>
      </c>
      <c r="B16" s="382">
        <v>10749</v>
      </c>
      <c r="C16" s="383">
        <f t="shared" si="0"/>
        <v>1.2836006257388854E-2</v>
      </c>
      <c r="D16" s="384">
        <v>53995231.659999996</v>
      </c>
      <c r="E16" s="385">
        <f t="shared" si="1"/>
        <v>9.736770413097293E-3</v>
      </c>
      <c r="F16" s="386">
        <v>424</v>
      </c>
      <c r="G16" s="387">
        <v>210</v>
      </c>
    </row>
    <row r="17" spans="1:7" ht="18" customHeight="1">
      <c r="A17" s="1367" t="s">
        <v>852</v>
      </c>
      <c r="B17" s="382">
        <v>50</v>
      </c>
      <c r="C17" s="383" t="s">
        <v>1062</v>
      </c>
      <c r="D17" s="384">
        <v>118840.07</v>
      </c>
      <c r="E17" s="385" t="s">
        <v>1062</v>
      </c>
      <c r="F17" s="386">
        <v>197</v>
      </c>
      <c r="G17" s="387">
        <v>152</v>
      </c>
    </row>
    <row r="18" spans="1:7" ht="18" customHeight="1">
      <c r="A18" s="1365" t="s">
        <v>853</v>
      </c>
      <c r="B18" s="376">
        <v>6048</v>
      </c>
      <c r="C18" s="377">
        <f t="shared" si="0"/>
        <v>7.2222686617069293E-3</v>
      </c>
      <c r="D18" s="378">
        <v>27042189.890000001</v>
      </c>
      <c r="E18" s="379">
        <f t="shared" si="1"/>
        <v>4.8764230901775655E-3</v>
      </c>
      <c r="F18" s="380">
        <v>386</v>
      </c>
      <c r="G18" s="381">
        <v>213</v>
      </c>
    </row>
    <row r="19" spans="1:7" ht="18" customHeight="1">
      <c r="A19" s="1365" t="s">
        <v>854</v>
      </c>
      <c r="B19" s="376">
        <v>12681</v>
      </c>
      <c r="C19" s="377">
        <f t="shared" si="0"/>
        <v>1.5143119857656345E-2</v>
      </c>
      <c r="D19" s="378">
        <v>55126630.759999998</v>
      </c>
      <c r="E19" s="379">
        <f t="shared" si="1"/>
        <v>9.9407916376315648E-3</v>
      </c>
      <c r="F19" s="380">
        <v>379</v>
      </c>
      <c r="G19" s="381">
        <v>218</v>
      </c>
    </row>
    <row r="20" spans="1:7" ht="18" customHeight="1">
      <c r="A20" s="1365" t="s">
        <v>855</v>
      </c>
      <c r="B20" s="376">
        <v>41296</v>
      </c>
      <c r="C20" s="377">
        <f t="shared" si="0"/>
        <v>4.9313956126628533E-2</v>
      </c>
      <c r="D20" s="378">
        <v>120004493.86</v>
      </c>
      <c r="E20" s="379">
        <f t="shared" si="1"/>
        <v>2.1639988742197826E-2</v>
      </c>
      <c r="F20" s="380">
        <v>292</v>
      </c>
      <c r="G20" s="381">
        <v>166</v>
      </c>
    </row>
    <row r="21" spans="1:7" ht="18" customHeight="1">
      <c r="A21" s="1365" t="s">
        <v>856</v>
      </c>
      <c r="B21" s="376">
        <v>25369</v>
      </c>
      <c r="C21" s="377">
        <f t="shared" si="0"/>
        <v>3.0294598822560036E-2</v>
      </c>
      <c r="D21" s="378">
        <v>184411713.27000001</v>
      </c>
      <c r="E21" s="379">
        <f t="shared" si="1"/>
        <v>3.3254316323752163E-2</v>
      </c>
      <c r="F21" s="380">
        <v>618</v>
      </c>
      <c r="G21" s="381">
        <v>353</v>
      </c>
    </row>
    <row r="22" spans="1:7" ht="18" customHeight="1">
      <c r="A22" s="1365" t="s">
        <v>857</v>
      </c>
      <c r="B22" s="376">
        <f>SUM(B23:B24)</f>
        <v>48251</v>
      </c>
      <c r="C22" s="377">
        <f t="shared" si="0"/>
        <v>5.7619326255955866E-2</v>
      </c>
      <c r="D22" s="378">
        <f>SUM(D23:D24)</f>
        <v>274831180.81999999</v>
      </c>
      <c r="E22" s="379">
        <f t="shared" si="1"/>
        <v>4.9559341218405065E-2</v>
      </c>
      <c r="F22" s="380">
        <v>503</v>
      </c>
      <c r="G22" s="381">
        <v>269</v>
      </c>
    </row>
    <row r="23" spans="1:7" ht="18" customHeight="1">
      <c r="A23" s="1367" t="s">
        <v>858</v>
      </c>
      <c r="B23" s="382">
        <v>29274</v>
      </c>
      <c r="C23" s="383">
        <f t="shared" si="0"/>
        <v>3.4957786508400902E-2</v>
      </c>
      <c r="D23" s="384">
        <v>175912835.78</v>
      </c>
      <c r="E23" s="385">
        <f t="shared" si="1"/>
        <v>3.1721743606771421E-2</v>
      </c>
      <c r="F23" s="386">
        <v>508</v>
      </c>
      <c r="G23" s="387">
        <v>298</v>
      </c>
    </row>
    <row r="24" spans="1:7" ht="18" customHeight="1">
      <c r="A24" s="1367" t="s">
        <v>859</v>
      </c>
      <c r="B24" s="382">
        <v>18977</v>
      </c>
      <c r="C24" s="383">
        <f t="shared" si="0"/>
        <v>2.266153974755496E-2</v>
      </c>
      <c r="D24" s="384">
        <v>98918345.040000007</v>
      </c>
      <c r="E24" s="385">
        <f t="shared" si="1"/>
        <v>1.7837597611633647E-2</v>
      </c>
      <c r="F24" s="386">
        <v>486</v>
      </c>
      <c r="G24" s="387">
        <v>223</v>
      </c>
    </row>
    <row r="25" spans="1:7" ht="18" customHeight="1">
      <c r="A25" s="1365" t="s">
        <v>860</v>
      </c>
      <c r="B25" s="376">
        <v>1781</v>
      </c>
      <c r="C25" s="377">
        <f t="shared" si="0"/>
        <v>2.1267957153604565E-3</v>
      </c>
      <c r="D25" s="378">
        <v>12718361.890000001</v>
      </c>
      <c r="E25" s="379">
        <f t="shared" si="1"/>
        <v>2.2934575136817955E-3</v>
      </c>
      <c r="F25" s="380">
        <v>634</v>
      </c>
      <c r="G25" s="381">
        <v>343</v>
      </c>
    </row>
    <row r="26" spans="1:7" s="190" customFormat="1" ht="18" customHeight="1">
      <c r="A26" s="1366" t="s">
        <v>861</v>
      </c>
      <c r="B26" s="1047">
        <f>SUM(B25,B18:B22,B14,B4:B5)</f>
        <v>837410</v>
      </c>
      <c r="C26" s="1048">
        <f t="shared" si="0"/>
        <v>1</v>
      </c>
      <c r="D26" s="1049">
        <f>SUM(D25,D18:D22,D14,D4:D5)</f>
        <v>5545497055.9200001</v>
      </c>
      <c r="E26" s="1050">
        <f t="shared" si="1"/>
        <v>1</v>
      </c>
      <c r="F26" s="1051">
        <v>535</v>
      </c>
      <c r="G26" s="1052">
        <v>278</v>
      </c>
    </row>
    <row r="27" spans="1:7" ht="9" customHeight="1" thickBot="1">
      <c r="A27" s="1053"/>
      <c r="B27" s="1054"/>
      <c r="C27" s="1055"/>
      <c r="D27" s="1056"/>
      <c r="E27" s="1057"/>
      <c r="F27" s="1058"/>
      <c r="G27" s="1059"/>
    </row>
    <row r="28" spans="1:7">
      <c r="A28" s="221"/>
      <c r="B28" s="221"/>
      <c r="C28" s="221"/>
      <c r="D28" s="221"/>
      <c r="E28" s="389"/>
      <c r="F28" s="390"/>
      <c r="G28" s="389"/>
    </row>
    <row r="29" spans="1:7">
      <c r="A29" s="226" t="s">
        <v>607</v>
      </c>
      <c r="B29" s="226"/>
      <c r="C29" s="226"/>
      <c r="D29" s="226"/>
      <c r="E29" s="226"/>
      <c r="F29" s="226"/>
      <c r="G29" s="226"/>
    </row>
    <row r="30" spans="1:7">
      <c r="A30" s="226" t="s">
        <v>181</v>
      </c>
      <c r="B30" s="226"/>
      <c r="C30" s="226"/>
      <c r="D30" s="226"/>
      <c r="E30" s="226"/>
      <c r="F30" s="226"/>
      <c r="G30" s="226"/>
    </row>
    <row r="31" spans="1:7">
      <c r="A31" s="226" t="s">
        <v>661</v>
      </c>
      <c r="B31" s="226"/>
      <c r="C31" s="226"/>
      <c r="D31" s="226"/>
      <c r="E31" s="226"/>
      <c r="F31" s="226"/>
      <c r="G31" s="226"/>
    </row>
    <row r="32" spans="1:7">
      <c r="A32" s="226" t="s">
        <v>662</v>
      </c>
      <c r="B32" s="226"/>
      <c r="C32" s="226"/>
      <c r="D32" s="226"/>
      <c r="E32" s="226"/>
      <c r="F32" s="226"/>
      <c r="G32" s="226"/>
    </row>
    <row r="33" spans="1:8">
      <c r="A33" s="226" t="s">
        <v>574</v>
      </c>
      <c r="B33" s="226"/>
      <c r="C33" s="226"/>
      <c r="D33" s="226"/>
      <c r="E33" s="226"/>
      <c r="F33" s="226"/>
      <c r="G33" s="226"/>
      <c r="H33" s="349"/>
    </row>
  </sheetData>
  <mergeCells count="3">
    <mergeCell ref="A1:G1"/>
    <mergeCell ref="B2:C2"/>
    <mergeCell ref="D2:E2"/>
  </mergeCells>
  <printOptions horizontalCentered="1"/>
  <pageMargins left="0.7" right="0.7" top="0.75" bottom="0.5" header="0.3" footer="0.3"/>
  <pageSetup scale="81" orientation="landscape" r:id="rId1"/>
  <headerFooter scaleWithDoc="0">
    <oddFooter>&amp;R2016 Data Tables</oddFooter>
  </headerFooter>
  <ignoredErrors>
    <ignoredError sqref="B14 B22 D14 D22" formulaRange="1"/>
    <ignoredError sqref="C14 C5 C22 C26" formula="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CAD7B7-CD4E-4231-8463-1947539173FD}">
  <sheetPr>
    <pageSetUpPr fitToPage="1"/>
  </sheetPr>
  <dimension ref="A1:N36"/>
  <sheetViews>
    <sheetView zoomScale="80" zoomScaleNormal="80" workbookViewId="0">
      <selection sqref="A1:I1"/>
    </sheetView>
  </sheetViews>
  <sheetFormatPr defaultColWidth="9.140625" defaultRowHeight="12.75"/>
  <cols>
    <col min="1" max="1" width="12.7109375" style="43" customWidth="1"/>
    <col min="2" max="9" width="15.7109375" style="43" customWidth="1"/>
    <col min="10" max="16" width="9.140625" style="43"/>
    <col min="17" max="17" width="13.7109375" style="43" customWidth="1"/>
    <col min="18" max="16384" width="9.140625" style="43"/>
  </cols>
  <sheetData>
    <row r="1" spans="1:14" s="45" customFormat="1" ht="80.099999999999994" customHeight="1" thickBot="1">
      <c r="A1" s="2012" t="s">
        <v>418</v>
      </c>
      <c r="B1" s="1969"/>
      <c r="C1" s="1969"/>
      <c r="D1" s="1969"/>
      <c r="E1" s="1969"/>
      <c r="F1" s="1969"/>
      <c r="G1" s="1969"/>
      <c r="H1" s="1969"/>
      <c r="I1" s="1966"/>
    </row>
    <row r="2" spans="1:14" s="166" customFormat="1" ht="60" customHeight="1" thickBot="1">
      <c r="A2" s="277" t="s">
        <v>152</v>
      </c>
      <c r="B2" s="1046" t="s">
        <v>539</v>
      </c>
      <c r="C2" s="581" t="s">
        <v>538</v>
      </c>
      <c r="D2" s="581" t="s">
        <v>540</v>
      </c>
      <c r="E2" s="581" t="s">
        <v>541</v>
      </c>
      <c r="F2" s="581" t="s">
        <v>542</v>
      </c>
      <c r="G2" s="581" t="s">
        <v>543</v>
      </c>
      <c r="H2" s="581" t="s">
        <v>544</v>
      </c>
      <c r="I2" s="131" t="s">
        <v>545</v>
      </c>
    </row>
    <row r="3" spans="1:14" s="613" customFormat="1" ht="9.9499999999999993" customHeight="1">
      <c r="A3" s="502"/>
      <c r="B3" s="1039"/>
      <c r="C3" s="1039"/>
      <c r="D3" s="1040"/>
      <c r="E3" s="1040"/>
      <c r="F3" s="1040"/>
      <c r="G3" s="1040"/>
      <c r="H3" s="1040"/>
      <c r="I3" s="1041"/>
      <c r="J3" s="614"/>
      <c r="K3" s="614"/>
      <c r="L3" s="614"/>
      <c r="M3" s="614"/>
      <c r="N3" s="614"/>
    </row>
    <row r="4" spans="1:14" s="613" customFormat="1" ht="20.100000000000001" customHeight="1">
      <c r="A4" s="502">
        <v>1980</v>
      </c>
      <c r="B4" s="1368">
        <v>27518</v>
      </c>
      <c r="C4" s="1368">
        <v>12044</v>
      </c>
      <c r="D4" s="1368">
        <v>2833</v>
      </c>
      <c r="E4" s="1368">
        <v>5776</v>
      </c>
      <c r="F4" s="1368">
        <v>3852</v>
      </c>
      <c r="G4" s="1368">
        <v>1436</v>
      </c>
      <c r="H4" s="1368">
        <v>1064</v>
      </c>
      <c r="I4" s="1369">
        <v>513</v>
      </c>
      <c r="J4" s="612"/>
    </row>
    <row r="5" spans="1:14" s="613" customFormat="1" ht="9.9499999999999993" customHeight="1">
      <c r="A5" s="444"/>
      <c r="B5" s="1368"/>
      <c r="C5" s="1368"/>
      <c r="D5" s="1368"/>
      <c r="E5" s="1368"/>
      <c r="F5" s="1368"/>
      <c r="G5" s="1368"/>
      <c r="H5" s="1368"/>
      <c r="I5" s="1369"/>
      <c r="J5" s="614"/>
      <c r="K5" s="614"/>
      <c r="L5" s="614"/>
      <c r="M5" s="614"/>
      <c r="N5" s="614"/>
    </row>
    <row r="6" spans="1:14" s="613" customFormat="1" ht="20.100000000000001" customHeight="1">
      <c r="A6" s="444">
        <v>1985</v>
      </c>
      <c r="B6" s="1368">
        <v>29809</v>
      </c>
      <c r="C6" s="1368">
        <v>12724</v>
      </c>
      <c r="D6" s="1368">
        <v>3164</v>
      </c>
      <c r="E6" s="1368">
        <v>6579</v>
      </c>
      <c r="F6" s="1368">
        <v>4032</v>
      </c>
      <c r="G6" s="1368">
        <v>1585</v>
      </c>
      <c r="H6" s="1368">
        <v>1164</v>
      </c>
      <c r="I6" s="1369">
        <v>561</v>
      </c>
      <c r="J6" s="614"/>
      <c r="K6" s="614"/>
      <c r="L6" s="614"/>
      <c r="M6" s="614"/>
      <c r="N6" s="614"/>
    </row>
    <row r="7" spans="1:14" s="613" customFormat="1" ht="9.9499999999999993" customHeight="1">
      <c r="A7" s="444"/>
      <c r="B7" s="1368"/>
      <c r="C7" s="1368"/>
      <c r="D7" s="1368"/>
      <c r="E7" s="1368"/>
      <c r="F7" s="1368"/>
      <c r="G7" s="1368"/>
      <c r="H7" s="1368"/>
      <c r="I7" s="1369"/>
      <c r="J7" s="614"/>
      <c r="K7" s="614"/>
      <c r="L7" s="614"/>
      <c r="M7" s="614"/>
      <c r="N7" s="614"/>
    </row>
    <row r="8" spans="1:14" s="613" customFormat="1" ht="20.100000000000001" customHeight="1">
      <c r="A8" s="444">
        <v>1990</v>
      </c>
      <c r="B8" s="1368">
        <v>31633</v>
      </c>
      <c r="C8" s="1368">
        <v>14336</v>
      </c>
      <c r="D8" s="1368">
        <v>3351</v>
      </c>
      <c r="E8" s="1368">
        <v>6989</v>
      </c>
      <c r="F8" s="1368">
        <v>4064</v>
      </c>
      <c r="G8" s="1368">
        <v>1429</v>
      </c>
      <c r="H8" s="1368">
        <v>1023</v>
      </c>
      <c r="I8" s="1369">
        <v>441</v>
      </c>
      <c r="J8" s="614"/>
      <c r="K8" s="614"/>
      <c r="L8" s="614"/>
      <c r="M8" s="614"/>
      <c r="N8" s="614"/>
    </row>
    <row r="9" spans="1:14" s="613" customFormat="1" ht="9.9499999999999993" customHeight="1">
      <c r="A9" s="444"/>
      <c r="B9" s="1368"/>
      <c r="C9" s="1368"/>
      <c r="D9" s="1368"/>
      <c r="E9" s="1368"/>
      <c r="F9" s="1368"/>
      <c r="G9" s="1368"/>
      <c r="H9" s="1368"/>
      <c r="I9" s="1369"/>
      <c r="J9" s="614"/>
      <c r="K9" s="614"/>
      <c r="L9" s="614"/>
      <c r="M9" s="614"/>
      <c r="N9" s="614"/>
    </row>
    <row r="10" spans="1:14" s="613" customFormat="1" ht="20.100000000000001" customHeight="1">
      <c r="A10" s="444">
        <v>1995</v>
      </c>
      <c r="B10" s="1368">
        <v>32634</v>
      </c>
      <c r="C10" s="1368">
        <v>16934</v>
      </c>
      <c r="D10" s="1368">
        <v>3771</v>
      </c>
      <c r="E10" s="1368">
        <v>6908</v>
      </c>
      <c r="F10" s="1368">
        <v>3136</v>
      </c>
      <c r="G10" s="1368">
        <v>1062</v>
      </c>
      <c r="H10" s="1368">
        <v>625</v>
      </c>
      <c r="I10" s="1369">
        <v>198</v>
      </c>
      <c r="J10" s="614"/>
      <c r="K10" s="614"/>
      <c r="L10" s="614"/>
      <c r="M10" s="614"/>
      <c r="N10" s="614"/>
    </row>
    <row r="11" spans="1:14" s="613" customFormat="1" ht="20.100000000000001" customHeight="1">
      <c r="A11" s="444">
        <v>1996</v>
      </c>
      <c r="B11" s="1368">
        <v>32724</v>
      </c>
      <c r="C11" s="1368">
        <v>17076</v>
      </c>
      <c r="D11" s="1368">
        <v>3843</v>
      </c>
      <c r="E11" s="1368">
        <v>6896</v>
      </c>
      <c r="F11" s="1368">
        <v>3128</v>
      </c>
      <c r="G11" s="1368">
        <v>1005</v>
      </c>
      <c r="H11" s="1368">
        <v>591</v>
      </c>
      <c r="I11" s="1369">
        <v>185</v>
      </c>
      <c r="J11" s="614"/>
      <c r="K11" s="614"/>
      <c r="L11" s="614"/>
      <c r="M11" s="614"/>
      <c r="N11" s="614"/>
    </row>
    <row r="12" spans="1:14" s="613" customFormat="1" ht="20.100000000000001" customHeight="1">
      <c r="A12" s="444">
        <v>1997</v>
      </c>
      <c r="B12" s="1368">
        <v>33214</v>
      </c>
      <c r="C12" s="1368">
        <v>18046</v>
      </c>
      <c r="D12" s="1368">
        <v>3787</v>
      </c>
      <c r="E12" s="1368">
        <v>6767</v>
      </c>
      <c r="F12" s="1368">
        <v>3008</v>
      </c>
      <c r="G12" s="1368">
        <v>919</v>
      </c>
      <c r="H12" s="1368">
        <v>527</v>
      </c>
      <c r="I12" s="1369">
        <v>160</v>
      </c>
      <c r="J12" s="614"/>
      <c r="K12" s="614"/>
      <c r="L12" s="614"/>
      <c r="M12" s="614"/>
      <c r="N12" s="614"/>
    </row>
    <row r="13" spans="1:14" s="613" customFormat="1" ht="20.100000000000001" customHeight="1">
      <c r="A13" s="444">
        <v>1998</v>
      </c>
      <c r="B13" s="1368">
        <v>33544.584000000003</v>
      </c>
      <c r="C13" s="1368">
        <v>18567.531999999999</v>
      </c>
      <c r="D13" s="1368">
        <v>3905.0509999999999</v>
      </c>
      <c r="E13" s="1368">
        <v>6718.5789999999997</v>
      </c>
      <c r="F13" s="1368">
        <v>2883.116</v>
      </c>
      <c r="G13" s="1368">
        <v>847.37199999999996</v>
      </c>
      <c r="H13" s="1368">
        <v>475.90699999999998</v>
      </c>
      <c r="I13" s="1369">
        <v>147.02699999999999</v>
      </c>
      <c r="J13" s="614"/>
      <c r="K13" s="614"/>
      <c r="L13" s="614"/>
      <c r="M13" s="614"/>
      <c r="N13" s="614"/>
    </row>
    <row r="14" spans="1:14" s="613" customFormat="1" ht="20.100000000000001" customHeight="1">
      <c r="A14" s="444">
        <v>1999</v>
      </c>
      <c r="B14" s="1368">
        <v>33803.981</v>
      </c>
      <c r="C14" s="1368">
        <v>19591.457999999999</v>
      </c>
      <c r="D14" s="1368">
        <v>3868.8809999999999</v>
      </c>
      <c r="E14" s="1368">
        <v>6355.1149999999998</v>
      </c>
      <c r="F14" s="1368">
        <v>2661.547</v>
      </c>
      <c r="G14" s="1368">
        <v>775.78499999999997</v>
      </c>
      <c r="H14" s="1368">
        <v>421.55099999999999</v>
      </c>
      <c r="I14" s="1369">
        <v>129.64400000000001</v>
      </c>
      <c r="J14" s="614"/>
      <c r="K14" s="614"/>
      <c r="L14" s="614"/>
      <c r="M14" s="614"/>
      <c r="N14" s="614"/>
    </row>
    <row r="15" spans="1:14" s="613" customFormat="1" ht="20.100000000000001" customHeight="1">
      <c r="A15" s="444">
        <v>2000</v>
      </c>
      <c r="B15" s="1368">
        <v>34107.589999999997</v>
      </c>
      <c r="C15" s="1368">
        <v>20336.919000000002</v>
      </c>
      <c r="D15" s="1368">
        <v>3737.8939999999998</v>
      </c>
      <c r="E15" s="1368">
        <v>6225.09</v>
      </c>
      <c r="F15" s="1368">
        <v>2568.8409999999999</v>
      </c>
      <c r="G15" s="1368">
        <v>733.13800000000003</v>
      </c>
      <c r="H15" s="1368">
        <v>386.92</v>
      </c>
      <c r="I15" s="1369">
        <v>118.788</v>
      </c>
      <c r="J15" s="614"/>
      <c r="K15" s="614"/>
      <c r="L15" s="614"/>
      <c r="M15" s="614"/>
      <c r="N15" s="614"/>
    </row>
    <row r="16" spans="1:14" s="613" customFormat="1" ht="20.100000000000001" customHeight="1">
      <c r="A16" s="444">
        <v>2001</v>
      </c>
      <c r="B16" s="1368">
        <v>34341.993000000002</v>
      </c>
      <c r="C16" s="1368">
        <v>21099.86</v>
      </c>
      <c r="D16" s="1368">
        <v>3661.1289999999999</v>
      </c>
      <c r="E16" s="1368">
        <v>6044.7860000000001</v>
      </c>
      <c r="F16" s="1368">
        <v>2407.5</v>
      </c>
      <c r="G16" s="1368">
        <v>672.6</v>
      </c>
      <c r="H16" s="1368">
        <v>346.28500000000003</v>
      </c>
      <c r="I16" s="1369">
        <v>109.833</v>
      </c>
      <c r="J16" s="614"/>
      <c r="K16" s="614"/>
      <c r="L16" s="614"/>
      <c r="M16" s="614"/>
      <c r="N16" s="614"/>
    </row>
    <row r="17" spans="1:14" s="613" customFormat="1" ht="20.100000000000001" customHeight="1">
      <c r="A17" s="444">
        <v>2002</v>
      </c>
      <c r="B17" s="1368">
        <v>34247.728999999999</v>
      </c>
      <c r="C17" s="1368">
        <v>21572.874</v>
      </c>
      <c r="D17" s="1368">
        <v>3536.7</v>
      </c>
      <c r="E17" s="1368">
        <v>5846.4229999999998</v>
      </c>
      <c r="F17" s="1368">
        <v>2262.6190000000001</v>
      </c>
      <c r="G17" s="1368">
        <v>605.37400000000002</v>
      </c>
      <c r="H17" s="1368">
        <v>321.70999999999998</v>
      </c>
      <c r="I17" s="1369">
        <v>102.029</v>
      </c>
      <c r="J17" s="614"/>
      <c r="K17" s="614"/>
      <c r="L17" s="614"/>
      <c r="M17" s="614"/>
      <c r="N17" s="614"/>
    </row>
    <row r="18" spans="1:14" s="613" customFormat="1" ht="20.100000000000001" customHeight="1">
      <c r="A18" s="444">
        <v>2003</v>
      </c>
      <c r="B18" s="1368">
        <v>34406.550999999999</v>
      </c>
      <c r="C18" s="1368">
        <v>21947.235000000001</v>
      </c>
      <c r="D18" s="1368">
        <v>3609.2669999999998</v>
      </c>
      <c r="E18" s="1368">
        <v>5682.473</v>
      </c>
      <c r="F18" s="1368">
        <v>2164.4450000000002</v>
      </c>
      <c r="G18" s="1368">
        <v>593.197</v>
      </c>
      <c r="H18" s="1368">
        <v>310.05700000000002</v>
      </c>
      <c r="I18" s="1369">
        <v>99.876999999999995</v>
      </c>
      <c r="J18" s="614"/>
      <c r="K18" s="614"/>
      <c r="L18" s="614"/>
      <c r="M18" s="614"/>
      <c r="N18" s="614"/>
    </row>
    <row r="19" spans="1:14" s="613" customFormat="1" ht="20.100000000000001" customHeight="1">
      <c r="A19" s="444">
        <v>2004</v>
      </c>
      <c r="B19" s="1368">
        <v>34523</v>
      </c>
      <c r="C19" s="1368">
        <v>22378</v>
      </c>
      <c r="D19" s="1368">
        <v>3603</v>
      </c>
      <c r="E19" s="1368">
        <v>5491</v>
      </c>
      <c r="F19" s="1368">
        <v>2083</v>
      </c>
      <c r="G19" s="1368">
        <v>565</v>
      </c>
      <c r="H19" s="1368">
        <v>304</v>
      </c>
      <c r="I19" s="1369">
        <v>100</v>
      </c>
      <c r="J19" s="614"/>
      <c r="K19" s="614"/>
      <c r="L19" s="614"/>
      <c r="M19" s="614"/>
      <c r="N19" s="614"/>
    </row>
    <row r="20" spans="1:14" s="613" customFormat="1" ht="20.100000000000001" customHeight="1">
      <c r="A20" s="444">
        <v>2005</v>
      </c>
      <c r="B20" s="1368">
        <v>34232</v>
      </c>
      <c r="C20" s="1368">
        <v>22293</v>
      </c>
      <c r="D20" s="1368">
        <v>3607</v>
      </c>
      <c r="E20" s="1368">
        <v>5373</v>
      </c>
      <c r="F20" s="1368">
        <v>2013</v>
      </c>
      <c r="G20" s="1368">
        <v>550</v>
      </c>
      <c r="H20" s="1368">
        <v>297</v>
      </c>
      <c r="I20" s="1369">
        <v>98</v>
      </c>
      <c r="J20" s="614"/>
      <c r="K20" s="614"/>
      <c r="L20" s="614"/>
      <c r="M20" s="614"/>
      <c r="N20" s="614"/>
    </row>
    <row r="21" spans="1:14" s="613" customFormat="1" ht="20.100000000000001" customHeight="1">
      <c r="A21" s="444">
        <v>2006</v>
      </c>
      <c r="B21" s="1368">
        <v>33933</v>
      </c>
      <c r="C21" s="1368">
        <v>22143</v>
      </c>
      <c r="D21" s="1368">
        <v>3705</v>
      </c>
      <c r="E21" s="1368">
        <v>5196</v>
      </c>
      <c r="F21" s="1368">
        <v>1974</v>
      </c>
      <c r="G21" s="1368">
        <v>530</v>
      </c>
      <c r="H21" s="1368">
        <v>289</v>
      </c>
      <c r="I21" s="1369">
        <v>96</v>
      </c>
      <c r="J21" s="614"/>
      <c r="K21" s="614"/>
      <c r="L21" s="614"/>
      <c r="M21" s="614"/>
      <c r="N21" s="614"/>
    </row>
    <row r="22" spans="1:14" s="613" customFormat="1" ht="20.100000000000001" customHeight="1">
      <c r="A22" s="444">
        <v>2007</v>
      </c>
      <c r="B22" s="1368">
        <v>33892</v>
      </c>
      <c r="C22" s="1368">
        <v>22149</v>
      </c>
      <c r="D22" s="1368">
        <v>3756</v>
      </c>
      <c r="E22" s="1368">
        <v>5149</v>
      </c>
      <c r="F22" s="1368">
        <v>1929</v>
      </c>
      <c r="G22" s="1368">
        <v>523</v>
      </c>
      <c r="H22" s="1368">
        <v>289</v>
      </c>
      <c r="I22" s="1369">
        <v>97</v>
      </c>
      <c r="J22" s="614"/>
      <c r="K22" s="614"/>
      <c r="L22" s="614"/>
      <c r="M22" s="614"/>
      <c r="N22" s="614"/>
    </row>
    <row r="23" spans="1:14" s="613" customFormat="1" ht="20.100000000000001" customHeight="1">
      <c r="A23" s="444">
        <v>2008</v>
      </c>
      <c r="B23" s="1368">
        <v>33888</v>
      </c>
      <c r="C23" s="1368">
        <v>22251</v>
      </c>
      <c r="D23" s="1368">
        <v>3703</v>
      </c>
      <c r="E23" s="1368">
        <v>5164</v>
      </c>
      <c r="F23" s="1368">
        <v>1888</v>
      </c>
      <c r="G23" s="1368">
        <v>504</v>
      </c>
      <c r="H23" s="1368">
        <v>282</v>
      </c>
      <c r="I23" s="1369">
        <v>96</v>
      </c>
      <c r="J23" s="614"/>
      <c r="K23" s="614"/>
      <c r="L23" s="614"/>
      <c r="M23" s="614"/>
      <c r="N23" s="614"/>
    </row>
    <row r="24" spans="1:14" s="613" customFormat="1" ht="20.100000000000001" customHeight="1">
      <c r="A24" s="444">
        <v>2009</v>
      </c>
      <c r="B24" s="1368">
        <v>33833</v>
      </c>
      <c r="C24" s="1368">
        <v>22452</v>
      </c>
      <c r="D24" s="1368">
        <v>3637</v>
      </c>
      <c r="E24" s="1368">
        <v>5105</v>
      </c>
      <c r="F24" s="1368">
        <v>1800</v>
      </c>
      <c r="G24" s="1368">
        <v>480</v>
      </c>
      <c r="H24" s="1368">
        <v>266</v>
      </c>
      <c r="I24" s="1369">
        <v>93</v>
      </c>
      <c r="J24" s="614"/>
      <c r="K24" s="614"/>
      <c r="L24" s="614"/>
      <c r="M24" s="614"/>
      <c r="N24" s="614"/>
    </row>
    <row r="25" spans="1:14" s="613" customFormat="1" ht="20.100000000000001" customHeight="1">
      <c r="A25" s="444">
        <v>2010</v>
      </c>
      <c r="B25" s="1368">
        <v>33447</v>
      </c>
      <c r="C25" s="1368">
        <v>22555</v>
      </c>
      <c r="D25" s="1368">
        <v>3504</v>
      </c>
      <c r="E25" s="1368">
        <v>4903</v>
      </c>
      <c r="F25" s="1368">
        <v>1689</v>
      </c>
      <c r="G25" s="1368">
        <v>452</v>
      </c>
      <c r="H25" s="1368">
        <v>254</v>
      </c>
      <c r="I25" s="1369">
        <v>89</v>
      </c>
      <c r="J25" s="614"/>
      <c r="K25" s="614"/>
      <c r="L25" s="614"/>
      <c r="M25" s="614"/>
      <c r="N25" s="614"/>
    </row>
    <row r="26" spans="1:14" s="613" customFormat="1" ht="20.100000000000001" customHeight="1">
      <c r="A26" s="444">
        <v>2011</v>
      </c>
      <c r="B26" s="1368">
        <v>33388</v>
      </c>
      <c r="C26" s="1368">
        <v>22811</v>
      </c>
      <c r="D26" s="1368">
        <v>3447</v>
      </c>
      <c r="E26" s="1368">
        <v>4752</v>
      </c>
      <c r="F26" s="1368">
        <v>1617</v>
      </c>
      <c r="G26" s="1368">
        <v>434</v>
      </c>
      <c r="H26" s="1368">
        <v>241</v>
      </c>
      <c r="I26" s="1369">
        <v>85</v>
      </c>
      <c r="J26" s="614"/>
      <c r="K26" s="614"/>
      <c r="L26" s="614"/>
      <c r="M26" s="614"/>
      <c r="N26" s="614"/>
    </row>
    <row r="27" spans="1:14" s="613" customFormat="1" ht="20.100000000000001" customHeight="1">
      <c r="A27" s="444">
        <v>2012</v>
      </c>
      <c r="B27" s="1368">
        <v>32516</v>
      </c>
      <c r="C27" s="1368">
        <v>22313</v>
      </c>
      <c r="D27" s="1368">
        <v>3417</v>
      </c>
      <c r="E27" s="1368">
        <v>4566</v>
      </c>
      <c r="F27" s="1368">
        <v>1499</v>
      </c>
      <c r="G27" s="1368">
        <v>407</v>
      </c>
      <c r="H27" s="1368">
        <v>233</v>
      </c>
      <c r="I27" s="1369">
        <v>82</v>
      </c>
      <c r="J27" s="614"/>
      <c r="K27" s="614"/>
      <c r="L27" s="614"/>
      <c r="M27" s="614"/>
      <c r="N27" s="614"/>
    </row>
    <row r="28" spans="1:14" s="613" customFormat="1" ht="20.100000000000001" customHeight="1">
      <c r="A28" s="444">
        <v>2013</v>
      </c>
      <c r="B28" s="1368">
        <v>31900</v>
      </c>
      <c r="C28" s="1368">
        <v>21913</v>
      </c>
      <c r="D28" s="1368">
        <v>3353</v>
      </c>
      <c r="E28" s="1368">
        <v>4468</v>
      </c>
      <c r="F28" s="1368">
        <v>1468</v>
      </c>
      <c r="G28" s="1368">
        <v>393</v>
      </c>
      <c r="H28" s="1368">
        <v>225</v>
      </c>
      <c r="I28" s="1369">
        <v>80</v>
      </c>
      <c r="J28" s="614"/>
      <c r="K28" s="614"/>
      <c r="L28" s="614"/>
      <c r="M28" s="614"/>
      <c r="N28" s="614"/>
    </row>
    <row r="29" spans="1:14" s="613" customFormat="1" ht="20.100000000000001" customHeight="1">
      <c r="A29" s="444">
        <v>2014</v>
      </c>
      <c r="B29" s="1368">
        <v>30926</v>
      </c>
      <c r="C29" s="1368">
        <v>21231</v>
      </c>
      <c r="D29" s="1368">
        <v>3275</v>
      </c>
      <c r="E29" s="1368">
        <v>4366</v>
      </c>
      <c r="F29" s="1368">
        <v>1409</v>
      </c>
      <c r="G29" s="1368">
        <v>370</v>
      </c>
      <c r="H29" s="1368">
        <v>205</v>
      </c>
      <c r="I29" s="1369">
        <v>71</v>
      </c>
      <c r="J29" s="614"/>
      <c r="K29" s="614"/>
      <c r="L29" s="614"/>
      <c r="M29" s="614"/>
      <c r="N29" s="614"/>
    </row>
    <row r="30" spans="1:14" s="613" customFormat="1" ht="20.100000000000001" customHeight="1">
      <c r="A30" s="444">
        <v>2015</v>
      </c>
      <c r="B30" s="1368">
        <v>29830</v>
      </c>
      <c r="C30" s="1368">
        <v>20389</v>
      </c>
      <c r="D30" s="1368">
        <v>3274</v>
      </c>
      <c r="E30" s="1368">
        <v>4174</v>
      </c>
      <c r="F30" s="1368">
        <v>1356</v>
      </c>
      <c r="G30" s="1368">
        <v>358</v>
      </c>
      <c r="H30" s="1368">
        <v>203</v>
      </c>
      <c r="I30" s="1369">
        <v>76</v>
      </c>
      <c r="J30" s="614"/>
      <c r="K30" s="614"/>
      <c r="L30" s="614"/>
      <c r="M30" s="614"/>
      <c r="N30" s="614"/>
    </row>
    <row r="31" spans="1:14" s="613" customFormat="1" ht="20.100000000000001" customHeight="1">
      <c r="A31" s="444">
        <v>2016</v>
      </c>
      <c r="B31" s="1368">
        <v>28630</v>
      </c>
      <c r="C31" s="1368">
        <v>19523</v>
      </c>
      <c r="D31" s="1368">
        <v>3099</v>
      </c>
      <c r="E31" s="1368">
        <v>4079</v>
      </c>
      <c r="F31" s="1368">
        <v>1307</v>
      </c>
      <c r="G31" s="1368">
        <v>341</v>
      </c>
      <c r="H31" s="1368">
        <v>198</v>
      </c>
      <c r="I31" s="1369">
        <v>80</v>
      </c>
      <c r="J31" s="614"/>
      <c r="K31" s="614"/>
      <c r="L31" s="614"/>
      <c r="M31" s="614"/>
      <c r="N31" s="614"/>
    </row>
    <row r="32" spans="1:14" s="44" customFormat="1" ht="20.100000000000001" customHeight="1">
      <c r="A32" s="1195">
        <v>2017</v>
      </c>
      <c r="B32" s="1370">
        <v>27510</v>
      </c>
      <c r="C32" s="1370">
        <v>18838</v>
      </c>
      <c r="D32" s="1370">
        <v>2941</v>
      </c>
      <c r="E32" s="1370">
        <v>3885</v>
      </c>
      <c r="F32" s="1370">
        <v>1246</v>
      </c>
      <c r="G32" s="1370">
        <v>319</v>
      </c>
      <c r="H32" s="1370">
        <v>196</v>
      </c>
      <c r="I32" s="1371">
        <v>85</v>
      </c>
      <c r="J32" s="53"/>
      <c r="K32" s="53"/>
      <c r="L32" s="53"/>
      <c r="M32" s="53"/>
      <c r="N32" s="53"/>
    </row>
    <row r="33" spans="1:14" s="613" customFormat="1" ht="9.9499999999999993" customHeight="1" thickBot="1">
      <c r="A33" s="1045"/>
      <c r="B33" s="1042"/>
      <c r="C33" s="1042"/>
      <c r="D33" s="1043"/>
      <c r="E33" s="1043"/>
      <c r="F33" s="1043"/>
      <c r="G33" s="1043"/>
      <c r="H33" s="1043"/>
      <c r="I33" s="1044"/>
      <c r="J33" s="614"/>
      <c r="K33" s="614"/>
      <c r="L33" s="614"/>
      <c r="M33" s="614"/>
      <c r="N33" s="614"/>
    </row>
    <row r="34" spans="1:14" ht="12.75" customHeight="1">
      <c r="A34" s="43" t="s">
        <v>399</v>
      </c>
      <c r="J34" s="53"/>
      <c r="K34" s="53"/>
      <c r="L34" s="53"/>
      <c r="M34" s="53"/>
      <c r="N34" s="53"/>
    </row>
    <row r="35" spans="1:14" ht="12.75" customHeight="1">
      <c r="A35" s="8" t="s">
        <v>218</v>
      </c>
      <c r="B35" s="8"/>
      <c r="C35" s="8"/>
      <c r="D35" s="8"/>
      <c r="E35" s="8"/>
      <c r="F35" s="56"/>
      <c r="G35" s="8"/>
      <c r="H35" s="8"/>
      <c r="I35" s="8"/>
    </row>
    <row r="36" spans="1:14" ht="12.75" customHeight="1">
      <c r="A36" s="2048" t="s">
        <v>155</v>
      </c>
      <c r="B36" s="2048"/>
      <c r="C36" s="2048"/>
      <c r="D36" s="2048"/>
      <c r="E36" s="2048"/>
      <c r="F36" s="2048"/>
      <c r="G36" s="2048"/>
      <c r="H36" s="2048"/>
      <c r="I36" s="2048"/>
    </row>
  </sheetData>
  <mergeCells count="2">
    <mergeCell ref="A36:I36"/>
    <mergeCell ref="A1:I1"/>
  </mergeCells>
  <printOptions horizontalCentered="1"/>
  <pageMargins left="0.7" right="0.7" top="0.75" bottom="0.5" header="0.3" footer="0.3"/>
  <pageSetup scale="71" orientation="landscape" r:id="rId1"/>
  <headerFooter scaleWithDoc="0">
    <oddFooter>&amp;R2016 Data Tables</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7C8D3-0A59-4C0D-8DFB-26250D287D7C}">
  <sheetPr>
    <pageSetUpPr fitToPage="1"/>
  </sheetPr>
  <dimension ref="A1:K37"/>
  <sheetViews>
    <sheetView zoomScale="80" zoomScaleNormal="80" workbookViewId="0">
      <selection sqref="A1:I1"/>
    </sheetView>
  </sheetViews>
  <sheetFormatPr defaultColWidth="9.140625" defaultRowHeight="12.75"/>
  <cols>
    <col min="1" max="9" width="16.7109375" style="43" customWidth="1"/>
  </cols>
  <sheetData>
    <row r="1" spans="1:9" ht="80.099999999999994" customHeight="1" thickBot="1">
      <c r="A1" s="1958" t="s">
        <v>419</v>
      </c>
      <c r="B1" s="1969"/>
      <c r="C1" s="1969"/>
      <c r="D1" s="1969"/>
      <c r="E1" s="1969"/>
      <c r="F1" s="1969"/>
      <c r="G1" s="1969"/>
      <c r="H1" s="1969"/>
      <c r="I1" s="1966"/>
    </row>
    <row r="2" spans="1:9" ht="75" customHeight="1" thickBot="1">
      <c r="A2" s="277" t="s">
        <v>152</v>
      </c>
      <c r="B2" s="1036" t="s">
        <v>800</v>
      </c>
      <c r="C2" s="1037" t="s">
        <v>801</v>
      </c>
      <c r="D2" s="1037" t="s">
        <v>802</v>
      </c>
      <c r="E2" s="1037" t="s">
        <v>803</v>
      </c>
      <c r="F2" s="1037" t="s">
        <v>804</v>
      </c>
      <c r="G2" s="1037" t="s">
        <v>805</v>
      </c>
      <c r="H2" s="1037" t="s">
        <v>806</v>
      </c>
      <c r="I2" s="1038" t="s">
        <v>807</v>
      </c>
    </row>
    <row r="3" spans="1:9" s="449" customFormat="1" ht="9.9499999999999993" customHeight="1">
      <c r="A3" s="529"/>
      <c r="B3" s="646"/>
      <c r="C3" s="646"/>
      <c r="D3" s="646"/>
      <c r="E3" s="646"/>
      <c r="F3" s="645"/>
      <c r="G3" s="646"/>
      <c r="H3" s="646"/>
      <c r="I3" s="672"/>
    </row>
    <row r="4" spans="1:9" s="449" customFormat="1" ht="20.100000000000001" customHeight="1">
      <c r="A4" s="1195">
        <v>1980</v>
      </c>
      <c r="B4" s="1370">
        <v>95439</v>
      </c>
      <c r="C4" s="1370">
        <v>349</v>
      </c>
      <c r="D4" s="1370">
        <v>365</v>
      </c>
      <c r="E4" s="1370">
        <v>2858</v>
      </c>
      <c r="F4" s="1370">
        <v>7439</v>
      </c>
      <c r="G4" s="1370">
        <v>8512</v>
      </c>
      <c r="H4" s="1370">
        <v>19069</v>
      </c>
      <c r="I4" s="1371">
        <v>56847</v>
      </c>
    </row>
    <row r="5" spans="1:9" s="449" customFormat="1" ht="9.9499999999999993" customHeight="1">
      <c r="A5" s="1195"/>
      <c r="B5" s="1370"/>
      <c r="C5" s="1370"/>
      <c r="D5" s="1370"/>
      <c r="E5" s="1370"/>
      <c r="F5" s="1370"/>
      <c r="G5" s="1370"/>
      <c r="H5" s="1370"/>
      <c r="I5" s="1371"/>
    </row>
    <row r="6" spans="1:9" s="449" customFormat="1" ht="20.100000000000001" customHeight="1">
      <c r="A6" s="1195">
        <v>1985</v>
      </c>
      <c r="B6" s="1370">
        <v>112208</v>
      </c>
      <c r="C6" s="1370">
        <v>354</v>
      </c>
      <c r="D6" s="1370">
        <v>435</v>
      </c>
      <c r="E6" s="1370">
        <v>3125</v>
      </c>
      <c r="F6" s="1370">
        <v>8230</v>
      </c>
      <c r="G6" s="1370">
        <v>10003</v>
      </c>
      <c r="H6" s="1370">
        <v>22609</v>
      </c>
      <c r="I6" s="1371">
        <v>67452</v>
      </c>
    </row>
    <row r="7" spans="1:9" s="449" customFormat="1" ht="9.9499999999999993" customHeight="1">
      <c r="A7" s="1195"/>
      <c r="B7" s="1370"/>
      <c r="C7" s="1370"/>
      <c r="D7" s="1370"/>
      <c r="E7" s="1370"/>
      <c r="F7" s="1370"/>
      <c r="G7" s="1370"/>
      <c r="H7" s="1370"/>
      <c r="I7" s="1371"/>
    </row>
    <row r="8" spans="1:9" s="449" customFormat="1" ht="20.100000000000001" customHeight="1">
      <c r="A8" s="1195">
        <v>1990</v>
      </c>
      <c r="B8" s="1370">
        <v>91899</v>
      </c>
      <c r="C8" s="1370">
        <v>458</v>
      </c>
      <c r="D8" s="1370">
        <v>477</v>
      </c>
      <c r="E8" s="1370">
        <v>3400</v>
      </c>
      <c r="F8" s="1370">
        <v>8085</v>
      </c>
      <c r="G8" s="1370">
        <v>8976</v>
      </c>
      <c r="H8" s="1370">
        <v>19464</v>
      </c>
      <c r="I8" s="1371">
        <v>51039</v>
      </c>
    </row>
    <row r="9" spans="1:9" s="449" customFormat="1" ht="9.9499999999999993" customHeight="1">
      <c r="A9" s="1195"/>
      <c r="B9" s="1370"/>
      <c r="C9" s="1370"/>
      <c r="D9" s="1370"/>
      <c r="E9" s="1370"/>
      <c r="F9" s="1370"/>
      <c r="G9" s="1370"/>
      <c r="H9" s="1370"/>
      <c r="I9" s="1371"/>
    </row>
    <row r="10" spans="1:9" s="449" customFormat="1" ht="20.100000000000001" customHeight="1">
      <c r="A10" s="1195">
        <v>1995</v>
      </c>
      <c r="B10" s="1370">
        <v>53589</v>
      </c>
      <c r="C10" s="1370">
        <v>528</v>
      </c>
      <c r="D10" s="1370">
        <v>559</v>
      </c>
      <c r="E10" s="1370">
        <v>3308</v>
      </c>
      <c r="F10" s="1370">
        <v>6743</v>
      </c>
      <c r="G10" s="1370">
        <v>6850</v>
      </c>
      <c r="H10" s="1370">
        <v>11674</v>
      </c>
      <c r="I10" s="1371">
        <v>23927</v>
      </c>
    </row>
    <row r="11" spans="1:9" s="449" customFormat="1" ht="20.100000000000001" customHeight="1">
      <c r="A11" s="1195">
        <v>1996</v>
      </c>
      <c r="B11" s="1370">
        <v>48748</v>
      </c>
      <c r="C11" s="1370">
        <v>531</v>
      </c>
      <c r="D11" s="1370">
        <v>556</v>
      </c>
      <c r="E11" s="1370">
        <v>3280</v>
      </c>
      <c r="F11" s="1370">
        <v>6217</v>
      </c>
      <c r="G11" s="1370">
        <v>6225</v>
      </c>
      <c r="H11" s="1370">
        <v>10931</v>
      </c>
      <c r="I11" s="1371">
        <v>21008</v>
      </c>
    </row>
    <row r="12" spans="1:9" s="449" customFormat="1" ht="20.100000000000001" customHeight="1">
      <c r="A12" s="1195">
        <v>1997</v>
      </c>
      <c r="B12" s="1370">
        <v>43902</v>
      </c>
      <c r="C12" s="1370">
        <v>563</v>
      </c>
      <c r="D12" s="1370">
        <v>550</v>
      </c>
      <c r="E12" s="1370">
        <v>3199</v>
      </c>
      <c r="F12" s="1370">
        <v>5962</v>
      </c>
      <c r="G12" s="1370">
        <v>5734</v>
      </c>
      <c r="H12" s="1370">
        <v>9822</v>
      </c>
      <c r="I12" s="1371">
        <v>18072</v>
      </c>
    </row>
    <row r="13" spans="1:9" s="449" customFormat="1" ht="20.100000000000001" customHeight="1">
      <c r="A13" s="1195">
        <v>1998</v>
      </c>
      <c r="B13" s="1370">
        <v>41462</v>
      </c>
      <c r="C13" s="1370">
        <v>570</v>
      </c>
      <c r="D13" s="1370">
        <v>565</v>
      </c>
      <c r="E13" s="1370">
        <v>3139</v>
      </c>
      <c r="F13" s="1370">
        <v>5693</v>
      </c>
      <c r="G13" s="1370">
        <v>5255</v>
      </c>
      <c r="H13" s="1370">
        <v>8788</v>
      </c>
      <c r="I13" s="1371">
        <v>17452</v>
      </c>
    </row>
    <row r="14" spans="1:9" s="449" customFormat="1" ht="20.100000000000001" customHeight="1">
      <c r="A14" s="1195">
        <v>1999</v>
      </c>
      <c r="B14" s="1370">
        <v>37536</v>
      </c>
      <c r="C14" s="1370">
        <v>603</v>
      </c>
      <c r="D14" s="1370">
        <v>555</v>
      </c>
      <c r="E14" s="1370">
        <v>2933</v>
      </c>
      <c r="F14" s="1370">
        <v>5271</v>
      </c>
      <c r="G14" s="1370">
        <v>4803</v>
      </c>
      <c r="H14" s="1370">
        <v>7779</v>
      </c>
      <c r="I14" s="1371">
        <v>15592</v>
      </c>
    </row>
    <row r="15" spans="1:9" s="449" customFormat="1" ht="20.100000000000001" customHeight="1">
      <c r="A15" s="1195">
        <v>2000</v>
      </c>
      <c r="B15" s="1370">
        <v>35373</v>
      </c>
      <c r="C15" s="1370">
        <v>621</v>
      </c>
      <c r="D15" s="1370">
        <v>531</v>
      </c>
      <c r="E15" s="1370">
        <v>2875</v>
      </c>
      <c r="F15" s="1370">
        <v>5056</v>
      </c>
      <c r="G15" s="1370">
        <v>4536</v>
      </c>
      <c r="H15" s="1370">
        <v>7150</v>
      </c>
      <c r="I15" s="1371">
        <v>14604</v>
      </c>
    </row>
    <row r="16" spans="1:9" s="449" customFormat="1" ht="20.100000000000001" customHeight="1">
      <c r="A16" s="1195">
        <v>2001</v>
      </c>
      <c r="B16" s="1370">
        <v>32954</v>
      </c>
      <c r="C16" s="1370">
        <v>644</v>
      </c>
      <c r="D16" s="1370">
        <v>522</v>
      </c>
      <c r="E16" s="1370">
        <v>2787</v>
      </c>
      <c r="F16" s="1370">
        <v>4757</v>
      </c>
      <c r="G16" s="1370">
        <v>4154</v>
      </c>
      <c r="H16" s="1370">
        <v>6335</v>
      </c>
      <c r="I16" s="1371">
        <v>13755</v>
      </c>
    </row>
    <row r="17" spans="1:11" s="449" customFormat="1" ht="20.100000000000001" customHeight="1">
      <c r="A17" s="1195">
        <v>2002</v>
      </c>
      <c r="B17" s="1370">
        <v>31229</v>
      </c>
      <c r="C17" s="1370">
        <v>632</v>
      </c>
      <c r="D17" s="1370">
        <v>505</v>
      </c>
      <c r="E17" s="1370">
        <v>2671</v>
      </c>
      <c r="F17" s="1370">
        <v>4461</v>
      </c>
      <c r="G17" s="1370">
        <v>3742</v>
      </c>
      <c r="H17" s="1370">
        <v>5875</v>
      </c>
      <c r="I17" s="1371">
        <v>13343</v>
      </c>
    </row>
    <row r="18" spans="1:11" s="449" customFormat="1" ht="20.100000000000001" customHeight="1">
      <c r="A18" s="1195">
        <v>2003</v>
      </c>
      <c r="B18" s="1370">
        <v>30611</v>
      </c>
      <c r="C18" s="1370">
        <v>621</v>
      </c>
      <c r="D18" s="1370">
        <v>514</v>
      </c>
      <c r="E18" s="1370">
        <v>2569</v>
      </c>
      <c r="F18" s="1370">
        <v>4238</v>
      </c>
      <c r="G18" s="1370">
        <v>3662</v>
      </c>
      <c r="H18" s="1370">
        <v>5705</v>
      </c>
      <c r="I18" s="1371">
        <v>13302</v>
      </c>
    </row>
    <row r="19" spans="1:11" s="449" customFormat="1" ht="20.100000000000001" customHeight="1">
      <c r="A19" s="1195">
        <v>2004</v>
      </c>
      <c r="B19" s="1370">
        <v>30148</v>
      </c>
      <c r="C19" s="1370">
        <v>627</v>
      </c>
      <c r="D19" s="1370">
        <v>510</v>
      </c>
      <c r="E19" s="1370">
        <v>2478</v>
      </c>
      <c r="F19" s="1370">
        <v>4083</v>
      </c>
      <c r="G19" s="1370">
        <v>3483</v>
      </c>
      <c r="H19" s="1370">
        <v>5616</v>
      </c>
      <c r="I19" s="1371">
        <v>13351</v>
      </c>
    </row>
    <row r="20" spans="1:11" s="449" customFormat="1" ht="20.100000000000001" customHeight="1">
      <c r="A20" s="1195">
        <v>2005</v>
      </c>
      <c r="B20" s="1370">
        <v>29605</v>
      </c>
      <c r="C20" s="1370">
        <v>618</v>
      </c>
      <c r="D20" s="1370">
        <v>509</v>
      </c>
      <c r="E20" s="1370">
        <v>2404</v>
      </c>
      <c r="F20" s="1370">
        <v>3935</v>
      </c>
      <c r="G20" s="1370">
        <v>3379</v>
      </c>
      <c r="H20" s="1370">
        <v>5493</v>
      </c>
      <c r="I20" s="1371">
        <v>13267</v>
      </c>
    </row>
    <row r="21" spans="1:11" s="449" customFormat="1" ht="20.100000000000001" customHeight="1">
      <c r="A21" s="1195">
        <v>2006</v>
      </c>
      <c r="B21" s="1370">
        <v>28923</v>
      </c>
      <c r="C21" s="1370">
        <v>592</v>
      </c>
      <c r="D21" s="1370">
        <v>525</v>
      </c>
      <c r="E21" s="1370">
        <v>2337</v>
      </c>
      <c r="F21" s="1370">
        <v>3850</v>
      </c>
      <c r="G21" s="1370">
        <v>3272</v>
      </c>
      <c r="H21" s="1370">
        <v>5341</v>
      </c>
      <c r="I21" s="1371">
        <v>13006</v>
      </c>
    </row>
    <row r="22" spans="1:11" s="449" customFormat="1" ht="20.100000000000001" customHeight="1">
      <c r="A22" s="1195">
        <v>2007</v>
      </c>
      <c r="B22" s="1370">
        <v>29255</v>
      </c>
      <c r="C22" s="1370">
        <v>595</v>
      </c>
      <c r="D22" s="1370">
        <v>533</v>
      </c>
      <c r="E22" s="1370">
        <v>2336</v>
      </c>
      <c r="F22" s="1370">
        <v>3768</v>
      </c>
      <c r="G22" s="1370">
        <v>3204</v>
      </c>
      <c r="H22" s="1370">
        <v>5352</v>
      </c>
      <c r="I22" s="1371">
        <v>13467</v>
      </c>
    </row>
    <row r="23" spans="1:11" s="449" customFormat="1" ht="20.100000000000001" customHeight="1">
      <c r="A23" s="1195">
        <v>2008</v>
      </c>
      <c r="B23" s="1370">
        <v>28876</v>
      </c>
      <c r="C23" s="1370">
        <v>591</v>
      </c>
      <c r="D23" s="1370">
        <v>524</v>
      </c>
      <c r="E23" s="1370">
        <v>2339</v>
      </c>
      <c r="F23" s="1370">
        <v>3700</v>
      </c>
      <c r="G23" s="1370">
        <v>3090</v>
      </c>
      <c r="H23" s="1370">
        <v>5253</v>
      </c>
      <c r="I23" s="1371">
        <v>13379</v>
      </c>
    </row>
    <row r="24" spans="1:11" s="449" customFormat="1" ht="20.100000000000001" customHeight="1">
      <c r="A24" s="1195">
        <v>2009</v>
      </c>
      <c r="B24" s="1370">
        <v>27797</v>
      </c>
      <c r="C24" s="1370">
        <v>595</v>
      </c>
      <c r="D24" s="1370">
        <v>514</v>
      </c>
      <c r="E24" s="1370">
        <v>2311</v>
      </c>
      <c r="F24" s="1370">
        <v>3534</v>
      </c>
      <c r="G24" s="1370">
        <v>2960</v>
      </c>
      <c r="H24" s="1370">
        <v>4977</v>
      </c>
      <c r="I24" s="1371">
        <v>12906</v>
      </c>
    </row>
    <row r="25" spans="1:11" s="449" customFormat="1" ht="20.100000000000001" customHeight="1">
      <c r="A25" s="1195">
        <v>2010</v>
      </c>
      <c r="B25" s="1370">
        <v>26377</v>
      </c>
      <c r="C25" s="1370">
        <v>570</v>
      </c>
      <c r="D25" s="1370">
        <v>492</v>
      </c>
      <c r="E25" s="1370">
        <v>2200</v>
      </c>
      <c r="F25" s="1370">
        <v>3313</v>
      </c>
      <c r="G25" s="1370">
        <v>2777</v>
      </c>
      <c r="H25" s="1370">
        <v>4796</v>
      </c>
      <c r="I25" s="1371">
        <v>12229</v>
      </c>
    </row>
    <row r="26" spans="1:11" s="449" customFormat="1" ht="20.100000000000001" customHeight="1">
      <c r="A26" s="1195">
        <v>2011</v>
      </c>
      <c r="B26" s="1370">
        <v>25607</v>
      </c>
      <c r="C26" s="1370">
        <v>580</v>
      </c>
      <c r="D26" s="1370">
        <v>488</v>
      </c>
      <c r="E26" s="1370">
        <v>2142</v>
      </c>
      <c r="F26" s="1370">
        <v>3189</v>
      </c>
      <c r="G26" s="1370">
        <v>2681</v>
      </c>
      <c r="H26" s="1370">
        <v>4561</v>
      </c>
      <c r="I26" s="1371">
        <v>11966</v>
      </c>
    </row>
    <row r="27" spans="1:11" s="449" customFormat="1" ht="20.100000000000001" customHeight="1">
      <c r="A27" s="1195">
        <v>2012</v>
      </c>
      <c r="B27" s="1370">
        <v>24215</v>
      </c>
      <c r="C27" s="1370">
        <v>568</v>
      </c>
      <c r="D27" s="1370">
        <v>484</v>
      </c>
      <c r="E27" s="1370">
        <v>2053</v>
      </c>
      <c r="F27" s="1370">
        <v>2976</v>
      </c>
      <c r="G27" s="1370">
        <v>2506</v>
      </c>
      <c r="H27" s="1370">
        <v>4408</v>
      </c>
      <c r="I27" s="1371">
        <v>11220</v>
      </c>
    </row>
    <row r="28" spans="1:11" s="449" customFormat="1" ht="20.100000000000001" customHeight="1">
      <c r="A28" s="1195">
        <v>2013</v>
      </c>
      <c r="B28" s="1370">
        <v>23399</v>
      </c>
      <c r="C28" s="1370">
        <v>561</v>
      </c>
      <c r="D28" s="1370">
        <v>471</v>
      </c>
      <c r="E28" s="1370">
        <v>1997</v>
      </c>
      <c r="F28" s="1370">
        <v>2903</v>
      </c>
      <c r="G28" s="1370">
        <v>2423</v>
      </c>
      <c r="H28" s="1370">
        <v>4260</v>
      </c>
      <c r="I28" s="1371">
        <v>10784</v>
      </c>
    </row>
    <row r="29" spans="1:11" s="449" customFormat="1" ht="20.100000000000001" customHeight="1">
      <c r="A29" s="1195">
        <v>2014</v>
      </c>
      <c r="B29" s="1370">
        <v>22344</v>
      </c>
      <c r="C29" s="1370">
        <v>545</v>
      </c>
      <c r="D29" s="1370">
        <v>462</v>
      </c>
      <c r="E29" s="1370">
        <v>1951</v>
      </c>
      <c r="F29" s="1370">
        <v>2771</v>
      </c>
      <c r="G29" s="1370">
        <v>2266</v>
      </c>
      <c r="H29" s="1370">
        <v>3871</v>
      </c>
      <c r="I29" s="1371">
        <v>10478</v>
      </c>
    </row>
    <row r="30" spans="1:11" s="449" customFormat="1" ht="20.100000000000001" customHeight="1">
      <c r="A30" s="1195">
        <v>2015</v>
      </c>
      <c r="B30" s="1370">
        <v>22166</v>
      </c>
      <c r="C30" s="1370">
        <v>522</v>
      </c>
      <c r="D30" s="1370">
        <v>464</v>
      </c>
      <c r="E30" s="1370">
        <v>1864</v>
      </c>
      <c r="F30" s="1370">
        <v>2653</v>
      </c>
      <c r="G30" s="1370">
        <v>2173</v>
      </c>
      <c r="H30" s="1370">
        <v>3868</v>
      </c>
      <c r="I30" s="1371">
        <v>10622</v>
      </c>
    </row>
    <row r="31" spans="1:11" s="449" customFormat="1" ht="20.100000000000001" customHeight="1">
      <c r="A31" s="1195">
        <v>2016</v>
      </c>
      <c r="B31" s="1370">
        <v>22333</v>
      </c>
      <c r="C31" s="1370">
        <v>500</v>
      </c>
      <c r="D31" s="1370">
        <v>440</v>
      </c>
      <c r="E31" s="1370">
        <v>1800</v>
      </c>
      <c r="F31" s="1370">
        <v>2559</v>
      </c>
      <c r="G31" s="1370">
        <v>2075</v>
      </c>
      <c r="H31" s="1370">
        <v>3797</v>
      </c>
      <c r="I31" s="1371">
        <v>11162</v>
      </c>
    </row>
    <row r="32" spans="1:11" s="449" customFormat="1" ht="20.100000000000001" customHeight="1">
      <c r="A32" s="1195">
        <v>2017</v>
      </c>
      <c r="B32" s="1370">
        <v>22520</v>
      </c>
      <c r="C32" s="1370">
        <v>489</v>
      </c>
      <c r="D32" s="1370">
        <v>419</v>
      </c>
      <c r="E32" s="1370">
        <v>1712</v>
      </c>
      <c r="F32" s="1370">
        <v>2451</v>
      </c>
      <c r="G32" s="1370">
        <v>1944</v>
      </c>
      <c r="H32" s="1370">
        <v>3789</v>
      </c>
      <c r="I32" s="1371">
        <v>11716</v>
      </c>
      <c r="K32" s="615"/>
    </row>
    <row r="33" spans="1:9" s="449" customFormat="1" ht="9.9499999999999993" customHeight="1" thickBot="1">
      <c r="A33" s="520"/>
      <c r="B33" s="673"/>
      <c r="C33" s="673"/>
      <c r="D33" s="673"/>
      <c r="E33" s="673"/>
      <c r="F33" s="680"/>
      <c r="G33" s="673"/>
      <c r="H33" s="673"/>
      <c r="I33" s="674"/>
    </row>
    <row r="34" spans="1:9">
      <c r="A34" s="43" t="s">
        <v>150</v>
      </c>
      <c r="D34" s="55"/>
      <c r="G34" s="55"/>
      <c r="I34" s="55"/>
    </row>
    <row r="35" spans="1:9">
      <c r="A35" s="8" t="s">
        <v>218</v>
      </c>
      <c r="B35" s="9"/>
      <c r="C35" s="9"/>
      <c r="D35" s="9"/>
      <c r="E35" s="9"/>
      <c r="F35" s="56"/>
      <c r="G35" s="9"/>
      <c r="H35" s="9"/>
      <c r="I35" s="9"/>
    </row>
    <row r="36" spans="1:9">
      <c r="A36" s="2048" t="s">
        <v>155</v>
      </c>
      <c r="B36" s="2048"/>
      <c r="C36" s="2048"/>
      <c r="D36" s="2048"/>
      <c r="E36" s="2048"/>
      <c r="F36" s="2048"/>
      <c r="G36" s="2048"/>
      <c r="H36" s="2048"/>
      <c r="I36" s="2048"/>
    </row>
    <row r="37" spans="1:9">
      <c r="A37" s="57"/>
      <c r="B37" s="41"/>
      <c r="C37" s="42"/>
      <c r="D37" s="42"/>
      <c r="E37" s="42"/>
      <c r="F37" s="42"/>
      <c r="G37" s="42"/>
      <c r="H37" s="42"/>
      <c r="I37" s="42"/>
    </row>
  </sheetData>
  <mergeCells count="2">
    <mergeCell ref="A36:I36"/>
    <mergeCell ref="A1:I1"/>
  </mergeCells>
  <printOptions horizontalCentered="1"/>
  <pageMargins left="0.7" right="0.7" top="0.75" bottom="0.5" header="0.3" footer="0.3"/>
  <pageSetup scale="70" orientation="landscape" r:id="rId1"/>
  <headerFooter scaleWithDoc="0">
    <oddFooter>&amp;R2016 Data Tables</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270E8-6220-47E2-8221-8E39C178ADC8}">
  <sheetPr>
    <pageSetUpPr fitToPage="1"/>
  </sheetPr>
  <dimension ref="A1:D46"/>
  <sheetViews>
    <sheetView zoomScale="80" zoomScaleNormal="80" workbookViewId="0">
      <selection sqref="A1:D1"/>
    </sheetView>
  </sheetViews>
  <sheetFormatPr defaultColWidth="9.140625" defaultRowHeight="12.75"/>
  <cols>
    <col min="1" max="1" width="24.5703125" customWidth="1"/>
    <col min="2" max="4" width="30.7109375" customWidth="1"/>
  </cols>
  <sheetData>
    <row r="1" spans="1:4" s="58" customFormat="1" ht="80.099999999999994" customHeight="1" thickBot="1">
      <c r="A1" s="1955" t="s">
        <v>420</v>
      </c>
      <c r="B1" s="1956"/>
      <c r="C1" s="1956"/>
      <c r="D1" s="1957"/>
    </row>
    <row r="2" spans="1:4" ht="45" customHeight="1" thickBot="1">
      <c r="A2" s="694" t="s">
        <v>152</v>
      </c>
      <c r="B2" s="133" t="s">
        <v>537</v>
      </c>
      <c r="C2" s="133" t="s">
        <v>536</v>
      </c>
      <c r="D2" s="448" t="s">
        <v>505</v>
      </c>
    </row>
    <row r="3" spans="1:4" s="449" customFormat="1" ht="9.9499999999999993" customHeight="1">
      <c r="A3" s="675"/>
      <c r="B3" s="1032"/>
      <c r="C3" s="1032"/>
      <c r="D3" s="1033"/>
    </row>
    <row r="4" spans="1:4" s="449" customFormat="1" ht="20.100000000000001" customHeight="1">
      <c r="A4" s="1200">
        <v>1980</v>
      </c>
      <c r="B4" s="1372">
        <v>0.7761516520668873</v>
      </c>
      <c r="C4" s="1372">
        <v>0.16026396275638269</v>
      </c>
      <c r="D4" s="1373">
        <v>6.3584385176729971E-2</v>
      </c>
    </row>
    <row r="5" spans="1:4" s="449" customFormat="1" ht="9.9499999999999993" customHeight="1">
      <c r="A5" s="1200"/>
      <c r="B5" s="1372"/>
      <c r="C5" s="1372"/>
      <c r="D5" s="1373"/>
    </row>
    <row r="6" spans="1:4" s="449" customFormat="1" ht="20.100000000000001" customHeight="1">
      <c r="A6" s="1200">
        <v>1985</v>
      </c>
      <c r="B6" s="1372">
        <v>0.72199999999999998</v>
      </c>
      <c r="C6" s="1372">
        <v>0.187</v>
      </c>
      <c r="D6" s="1373">
        <v>9.0999999999999998E-2</v>
      </c>
    </row>
    <row r="7" spans="1:4" s="449" customFormat="1" ht="9.9499999999999993" customHeight="1">
      <c r="A7" s="1200"/>
      <c r="B7" s="1372"/>
      <c r="C7" s="1372"/>
      <c r="D7" s="1373"/>
    </row>
    <row r="8" spans="1:4" s="449" customFormat="1" ht="20.100000000000001" customHeight="1">
      <c r="A8" s="1200">
        <v>1990</v>
      </c>
      <c r="B8" s="1372">
        <v>0.68100000000000005</v>
      </c>
      <c r="C8" s="1372">
        <v>0.19400000000000001</v>
      </c>
      <c r="D8" s="1373">
        <v>0.126</v>
      </c>
    </row>
    <row r="9" spans="1:4" s="449" customFormat="1" ht="9.9499999999999993" customHeight="1">
      <c r="A9" s="1200"/>
      <c r="B9" s="1372"/>
      <c r="C9" s="1372"/>
      <c r="D9" s="1373"/>
    </row>
    <row r="10" spans="1:4" s="449" customFormat="1" ht="20.100000000000001" customHeight="1">
      <c r="A10" s="1200">
        <v>1995</v>
      </c>
      <c r="B10" s="1372">
        <v>0.57799999999999996</v>
      </c>
      <c r="C10" s="1372">
        <v>0.22900000000000001</v>
      </c>
      <c r="D10" s="1373">
        <v>0.193</v>
      </c>
    </row>
    <row r="11" spans="1:4" s="449" customFormat="1" ht="20.100000000000001" customHeight="1">
      <c r="A11" s="1200">
        <v>1996</v>
      </c>
      <c r="B11" s="1372">
        <v>0.55300000000000005</v>
      </c>
      <c r="C11" s="1372">
        <v>0.23</v>
      </c>
      <c r="D11" s="1373">
        <v>0.218</v>
      </c>
    </row>
    <row r="12" spans="1:4" s="449" customFormat="1" ht="20.100000000000001" customHeight="1">
      <c r="A12" s="1200">
        <v>1997</v>
      </c>
      <c r="B12" s="1372">
        <v>0.54700000000000004</v>
      </c>
      <c r="C12" s="1372">
        <v>0.23699999999999999</v>
      </c>
      <c r="D12" s="1373">
        <v>0.215</v>
      </c>
    </row>
    <row r="13" spans="1:4" s="449" customFormat="1" ht="20.100000000000001" customHeight="1">
      <c r="A13" s="1200">
        <v>1998</v>
      </c>
      <c r="B13" s="1372">
        <v>0.54200000000000004</v>
      </c>
      <c r="C13" s="1372">
        <v>0.23799999999999999</v>
      </c>
      <c r="D13" s="1373">
        <v>0.22</v>
      </c>
    </row>
    <row r="14" spans="1:4" s="449" customFormat="1" ht="20.100000000000001" customHeight="1">
      <c r="A14" s="1200">
        <v>1999</v>
      </c>
      <c r="B14" s="1372">
        <v>0.53700000000000003</v>
      </c>
      <c r="C14" s="1372">
        <v>0.23899999999999999</v>
      </c>
      <c r="D14" s="1373">
        <v>0.224</v>
      </c>
    </row>
    <row r="15" spans="1:4" s="449" customFormat="1" ht="20.100000000000001" customHeight="1">
      <c r="A15" s="1200">
        <v>2000</v>
      </c>
      <c r="B15" s="1372">
        <v>0.51900000000000002</v>
      </c>
      <c r="C15" s="1372">
        <v>0.24399999999999999</v>
      </c>
      <c r="D15" s="1373">
        <v>0.23699999999999999</v>
      </c>
    </row>
    <row r="16" spans="1:4" s="449" customFormat="1" ht="20.100000000000001" customHeight="1">
      <c r="A16" s="1200">
        <v>2001</v>
      </c>
      <c r="B16" s="1372">
        <v>0.51300000000000001</v>
      </c>
      <c r="C16" s="1372">
        <v>0.246</v>
      </c>
      <c r="D16" s="1373">
        <v>0.24099999999999999</v>
      </c>
    </row>
    <row r="17" spans="1:4" s="449" customFormat="1" ht="20.100000000000001" customHeight="1">
      <c r="A17" s="1200">
        <v>2002</v>
      </c>
      <c r="B17" s="1372">
        <v>0.498</v>
      </c>
      <c r="C17" s="1372">
        <v>0.252</v>
      </c>
      <c r="D17" s="1373">
        <v>0.25</v>
      </c>
    </row>
    <row r="18" spans="1:4" s="449" customFormat="1" ht="20.100000000000001" customHeight="1">
      <c r="A18" s="1200">
        <v>2003</v>
      </c>
      <c r="B18" s="1372">
        <v>0.48599999999999999</v>
      </c>
      <c r="C18" s="1372">
        <v>0.254</v>
      </c>
      <c r="D18" s="1373">
        <v>0.26</v>
      </c>
    </row>
    <row r="19" spans="1:4" s="449" customFormat="1" ht="20.100000000000001" customHeight="1">
      <c r="A19" s="1200">
        <v>2004</v>
      </c>
      <c r="B19" s="1372">
        <v>0.47199999999999998</v>
      </c>
      <c r="C19" s="1372">
        <v>0.26100000000000001</v>
      </c>
      <c r="D19" s="1373">
        <v>0.26700000000000002</v>
      </c>
    </row>
    <row r="20" spans="1:4" s="449" customFormat="1" ht="20.100000000000001" customHeight="1">
      <c r="A20" s="1200">
        <v>2005</v>
      </c>
      <c r="B20" s="1372">
        <v>0.45700000000000002</v>
      </c>
      <c r="C20" s="1372">
        <v>0.26600000000000001</v>
      </c>
      <c r="D20" s="1373">
        <v>0.27600000000000002</v>
      </c>
    </row>
    <row r="21" spans="1:4" s="449" customFormat="1" ht="20.100000000000001" customHeight="1">
      <c r="A21" s="1200">
        <v>2006</v>
      </c>
      <c r="B21" s="1372">
        <v>0.44800000000000001</v>
      </c>
      <c r="C21" s="1372">
        <v>0.27100000000000002</v>
      </c>
      <c r="D21" s="1373">
        <v>0.28100000000000003</v>
      </c>
    </row>
    <row r="22" spans="1:4" s="449" customFormat="1" ht="20.100000000000001" customHeight="1">
      <c r="A22" s="1200">
        <v>2007</v>
      </c>
      <c r="B22" s="1372">
        <v>0.435</v>
      </c>
      <c r="C22" s="1372">
        <v>0.27800000000000002</v>
      </c>
      <c r="D22" s="1373">
        <v>0.28699999999999998</v>
      </c>
    </row>
    <row r="23" spans="1:4" s="449" customFormat="1" ht="20.100000000000001" customHeight="1">
      <c r="A23" s="1200">
        <v>2008</v>
      </c>
      <c r="B23" s="1372">
        <v>0.433</v>
      </c>
      <c r="C23" s="1372">
        <v>0.28000000000000003</v>
      </c>
      <c r="D23" s="1373">
        <v>0.28699999999999998</v>
      </c>
    </row>
    <row r="24" spans="1:4" s="449" customFormat="1" ht="20.100000000000001" customHeight="1">
      <c r="A24" s="1200">
        <v>2009</v>
      </c>
      <c r="B24" s="1372">
        <v>0.40200000000000002</v>
      </c>
      <c r="C24" s="1372">
        <v>0.29399999999999998</v>
      </c>
      <c r="D24" s="1373">
        <v>0.30399999999999999</v>
      </c>
    </row>
    <row r="25" spans="1:4" s="449" customFormat="1" ht="20.100000000000001" customHeight="1">
      <c r="A25" s="1200">
        <v>2010</v>
      </c>
      <c r="B25" s="1372">
        <v>0.38500000000000001</v>
      </c>
      <c r="C25" s="1372">
        <v>0.309</v>
      </c>
      <c r="D25" s="1373">
        <v>0.30599999999999999</v>
      </c>
    </row>
    <row r="26" spans="1:4" s="449" customFormat="1" ht="20.100000000000001" customHeight="1">
      <c r="A26" s="1200">
        <v>2011</v>
      </c>
      <c r="B26" s="1372">
        <v>0.378</v>
      </c>
      <c r="C26" s="1372">
        <v>0.317</v>
      </c>
      <c r="D26" s="1373">
        <v>0.30499999999999999</v>
      </c>
    </row>
    <row r="27" spans="1:4" s="449" customFormat="1" ht="20.100000000000001" customHeight="1">
      <c r="A27" s="1200">
        <v>2012</v>
      </c>
      <c r="B27" s="1372">
        <v>0.36899999999999999</v>
      </c>
      <c r="C27" s="1372">
        <v>0.33300000000000002</v>
      </c>
      <c r="D27" s="1373">
        <v>0.29799999999999999</v>
      </c>
    </row>
    <row r="28" spans="1:4" s="449" customFormat="1" ht="20.100000000000001" customHeight="1">
      <c r="A28" s="1200">
        <v>2013</v>
      </c>
      <c r="B28" s="1372">
        <v>0.36899999999999999</v>
      </c>
      <c r="C28" s="1372">
        <v>0.32900000000000001</v>
      </c>
      <c r="D28" s="1373">
        <v>0.30199999999999999</v>
      </c>
    </row>
    <row r="29" spans="1:4" s="449" customFormat="1" ht="20.100000000000001" customHeight="1">
      <c r="A29" s="1200">
        <v>2014</v>
      </c>
      <c r="B29" s="1372">
        <v>0.36099999999999999</v>
      </c>
      <c r="C29" s="1372">
        <v>0.35299999999999998</v>
      </c>
      <c r="D29" s="1373">
        <v>0.28599999999999998</v>
      </c>
    </row>
    <row r="30" spans="1:4" s="449" customFormat="1" ht="20.100000000000001" customHeight="1">
      <c r="A30" s="1200">
        <v>2015</v>
      </c>
      <c r="B30" s="1372">
        <v>0.3574552079903105</v>
      </c>
      <c r="C30" s="1372">
        <v>0.35654430922103475</v>
      </c>
      <c r="D30" s="1373">
        <v>0.28600048278865481</v>
      </c>
    </row>
    <row r="31" spans="1:4" s="449" customFormat="1" ht="9.9499999999999993" customHeight="1" thickBot="1">
      <c r="A31" s="676"/>
      <c r="B31" s="1034"/>
      <c r="C31" s="1034"/>
      <c r="D31" s="1035"/>
    </row>
    <row r="32" spans="1:4" ht="12.75" customHeight="1">
      <c r="A32" t="s">
        <v>399</v>
      </c>
    </row>
    <row r="33" spans="1:4">
      <c r="A33" s="2049" t="s">
        <v>220</v>
      </c>
      <c r="B33" s="2049"/>
      <c r="C33" s="2049"/>
      <c r="D33" s="2049"/>
    </row>
    <row r="34" spans="1:4" ht="10.5" customHeight="1">
      <c r="A34" s="8" t="s">
        <v>221</v>
      </c>
      <c r="B34" s="60"/>
      <c r="C34" s="10"/>
      <c r="D34" s="10"/>
    </row>
    <row r="35" spans="1:4">
      <c r="A35" s="8" t="s">
        <v>222</v>
      </c>
      <c r="B35" s="61"/>
      <c r="C35" s="10"/>
      <c r="D35" s="10"/>
    </row>
    <row r="36" spans="1:4">
      <c r="A36" s="8"/>
      <c r="B36" s="61"/>
      <c r="C36" s="10"/>
      <c r="D36" s="10"/>
    </row>
    <row r="37" spans="1:4">
      <c r="B37" s="62"/>
      <c r="C37" s="2"/>
      <c r="D37" s="2"/>
    </row>
    <row r="38" spans="1:4">
      <c r="D38" s="63"/>
    </row>
    <row r="39" spans="1:4">
      <c r="C39" s="54"/>
      <c r="D39" s="54"/>
    </row>
    <row r="40" spans="1:4">
      <c r="D40" s="2"/>
    </row>
    <row r="41" spans="1:4">
      <c r="D41" s="2"/>
    </row>
    <row r="42" spans="1:4">
      <c r="D42" s="2"/>
    </row>
    <row r="43" spans="1:4">
      <c r="D43" s="2"/>
    </row>
    <row r="46" spans="1:4">
      <c r="D46" s="54"/>
    </row>
  </sheetData>
  <mergeCells count="2">
    <mergeCell ref="A33:D33"/>
    <mergeCell ref="A1:D1"/>
  </mergeCells>
  <printOptions horizontalCentered="1"/>
  <pageMargins left="0.7" right="0.7" top="0.75" bottom="0.5" header="0.3" footer="0.3"/>
  <pageSetup scale="76" orientation="landscape" r:id="rId1"/>
  <headerFooter scaleWithDoc="0">
    <oddFooter>&amp;R2016 Data Tables</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44B99-509D-4404-BFB6-2C698D75309A}">
  <sheetPr>
    <pageSetUpPr fitToPage="1"/>
  </sheetPr>
  <dimension ref="A1:F44"/>
  <sheetViews>
    <sheetView zoomScale="80" zoomScaleNormal="80" workbookViewId="0">
      <selection sqref="A1:E1"/>
    </sheetView>
  </sheetViews>
  <sheetFormatPr defaultColWidth="9.140625" defaultRowHeight="12.75"/>
  <cols>
    <col min="1" max="1" width="16.7109375" customWidth="1"/>
    <col min="2" max="2" width="30.7109375" customWidth="1"/>
    <col min="3" max="4" width="22.7109375" customWidth="1"/>
    <col min="5" max="5" width="30.7109375" customWidth="1"/>
  </cols>
  <sheetData>
    <row r="1" spans="1:5" s="1022" customFormat="1" ht="99.95" customHeight="1" thickBot="1">
      <c r="A1" s="1955" t="s">
        <v>421</v>
      </c>
      <c r="B1" s="1969"/>
      <c r="C1" s="1969"/>
      <c r="D1" s="1969"/>
      <c r="E1" s="1966"/>
    </row>
    <row r="2" spans="1:5" s="992" customFormat="1" ht="45" customHeight="1">
      <c r="A2" s="2054" t="s">
        <v>152</v>
      </c>
      <c r="B2" s="2050" t="s">
        <v>535</v>
      </c>
      <c r="C2" s="2052" t="s">
        <v>223</v>
      </c>
      <c r="D2" s="2001"/>
      <c r="E2" s="2053"/>
    </row>
    <row r="3" spans="1:5" s="992" customFormat="1" ht="30" customHeight="1" thickBot="1">
      <c r="A3" s="1999"/>
      <c r="B3" s="2051"/>
      <c r="C3" s="164" t="s">
        <v>532</v>
      </c>
      <c r="D3" s="164" t="s">
        <v>533</v>
      </c>
      <c r="E3" s="1029" t="s">
        <v>534</v>
      </c>
    </row>
    <row r="4" spans="1:5" s="647" customFormat="1" ht="9.9499999999999993" customHeight="1">
      <c r="A4" s="675"/>
      <c r="B4" s="1026"/>
      <c r="C4" s="1023"/>
      <c r="D4" s="1023"/>
      <c r="E4" s="1030"/>
    </row>
    <row r="5" spans="1:5" s="647" customFormat="1" ht="20.100000000000001" customHeight="1">
      <c r="A5" s="1200">
        <v>1980</v>
      </c>
      <c r="B5" s="1376">
        <v>74095</v>
      </c>
      <c r="C5" s="1372">
        <v>0.28799999999999998</v>
      </c>
      <c r="D5" s="1372">
        <v>8.2000000000000003E-2</v>
      </c>
      <c r="E5" s="1374">
        <v>0.37</v>
      </c>
    </row>
    <row r="6" spans="1:5" s="647" customFormat="1" ht="9.9499999999999993" customHeight="1">
      <c r="A6" s="1200"/>
      <c r="B6" s="1376"/>
      <c r="C6" s="1372"/>
      <c r="D6" s="1372"/>
      <c r="E6" s="1374"/>
    </row>
    <row r="7" spans="1:5" s="647" customFormat="1" ht="20.100000000000001" customHeight="1">
      <c r="A7" s="1200">
        <v>1985</v>
      </c>
      <c r="B7" s="1376">
        <v>82180</v>
      </c>
      <c r="C7" s="1372">
        <v>0.26200000000000001</v>
      </c>
      <c r="D7" s="1372">
        <v>6.6000000000000003E-2</v>
      </c>
      <c r="E7" s="1374">
        <v>0.32800000000000001</v>
      </c>
    </row>
    <row r="8" spans="1:5" s="647" customFormat="1" ht="9.9499999999999993" customHeight="1">
      <c r="A8" s="1200"/>
      <c r="B8" s="1376"/>
      <c r="C8" s="1372"/>
      <c r="D8" s="1372"/>
      <c r="E8" s="1374"/>
    </row>
    <row r="9" spans="1:5" s="647" customFormat="1" ht="20.100000000000001" customHeight="1">
      <c r="A9" s="1200">
        <v>1990</v>
      </c>
      <c r="B9" s="1376">
        <v>89614</v>
      </c>
      <c r="C9" s="1372">
        <v>0.24</v>
      </c>
      <c r="D9" s="1372">
        <v>5.6000000000000001E-2</v>
      </c>
      <c r="E9" s="1374">
        <v>0.29599999999999999</v>
      </c>
    </row>
    <row r="10" spans="1:5" s="647" customFormat="1" ht="20.100000000000001" customHeight="1">
      <c r="A10" s="1200">
        <v>1991</v>
      </c>
      <c r="B10" s="1376">
        <v>88875</v>
      </c>
      <c r="C10" s="1375">
        <v>0.23799999999999999</v>
      </c>
      <c r="D10" s="1372">
        <v>5.3999999999999999E-2</v>
      </c>
      <c r="E10" s="1374">
        <v>0.29099999999999998</v>
      </c>
    </row>
    <row r="11" spans="1:5" s="647" customFormat="1" ht="20.100000000000001" customHeight="1">
      <c r="A11" s="1200">
        <v>1992</v>
      </c>
      <c r="B11" s="1376">
        <v>90372</v>
      </c>
      <c r="C11" s="1375">
        <v>0.22800000000000001</v>
      </c>
      <c r="D11" s="1372">
        <v>5.1999999999999998E-2</v>
      </c>
      <c r="E11" s="1374">
        <v>0.28000000000000003</v>
      </c>
    </row>
    <row r="12" spans="1:5" s="647" customFormat="1" ht="20.100000000000001" customHeight="1">
      <c r="A12" s="1200">
        <v>1993</v>
      </c>
      <c r="B12" s="1376">
        <v>92399</v>
      </c>
      <c r="C12" s="1375">
        <v>0.216</v>
      </c>
      <c r="D12" s="1372">
        <v>0.05</v>
      </c>
      <c r="E12" s="1374">
        <v>0.26600000000000001</v>
      </c>
    </row>
    <row r="13" spans="1:5" s="647" customFormat="1" ht="20.100000000000001" customHeight="1">
      <c r="A13" s="1200">
        <v>1994</v>
      </c>
      <c r="B13" s="1376">
        <v>95595</v>
      </c>
      <c r="C13" s="1375">
        <v>0.20699999999999999</v>
      </c>
      <c r="D13" s="1372">
        <v>4.7E-2</v>
      </c>
      <c r="E13" s="1374">
        <v>0.254</v>
      </c>
    </row>
    <row r="14" spans="1:5" s="647" customFormat="1" ht="20.100000000000001" customHeight="1">
      <c r="A14" s="1200">
        <v>1995</v>
      </c>
      <c r="B14" s="1376">
        <v>96429</v>
      </c>
      <c r="C14" s="1375">
        <v>0.19600000000000001</v>
      </c>
      <c r="D14" s="1372">
        <v>4.7E-2</v>
      </c>
      <c r="E14" s="1374">
        <v>0.24199999999999999</v>
      </c>
    </row>
    <row r="15" spans="1:5" s="647" customFormat="1" ht="20.100000000000001" customHeight="1">
      <c r="A15" s="1200">
        <v>1996</v>
      </c>
      <c r="B15" s="1376">
        <v>98896</v>
      </c>
      <c r="C15" s="1375">
        <v>0.183</v>
      </c>
      <c r="D15" s="1372">
        <v>4.5999999999999999E-2</v>
      </c>
      <c r="E15" s="1374">
        <v>0.22900000000000001</v>
      </c>
    </row>
    <row r="16" spans="1:5" s="647" customFormat="1" ht="20.100000000000001" customHeight="1">
      <c r="A16" s="1200">
        <v>1997</v>
      </c>
      <c r="B16" s="1376">
        <v>101999</v>
      </c>
      <c r="C16" s="1375">
        <v>0.17799999999999999</v>
      </c>
      <c r="D16" s="1372">
        <v>4.4999999999999998E-2</v>
      </c>
      <c r="E16" s="1374">
        <v>0.223</v>
      </c>
    </row>
    <row r="17" spans="1:6" s="647" customFormat="1" ht="20.100000000000001" customHeight="1">
      <c r="A17" s="1200">
        <v>1998</v>
      </c>
      <c r="B17" s="1376">
        <v>103698</v>
      </c>
      <c r="C17" s="1375">
        <v>0.17499999999999999</v>
      </c>
      <c r="D17" s="1372">
        <v>4.3999999999999997E-2</v>
      </c>
      <c r="E17" s="1374">
        <v>0.219</v>
      </c>
    </row>
    <row r="18" spans="1:6" s="647" customFormat="1" ht="20.100000000000001" customHeight="1">
      <c r="A18" s="1200">
        <v>1999</v>
      </c>
      <c r="B18" s="1376">
        <v>105707</v>
      </c>
      <c r="C18" s="1375">
        <v>0.17199999999999999</v>
      </c>
      <c r="D18" s="1372">
        <v>4.2999999999999997E-2</v>
      </c>
      <c r="E18" s="1374">
        <v>0.215</v>
      </c>
    </row>
    <row r="19" spans="1:6" s="647" customFormat="1" ht="20.100000000000001" customHeight="1">
      <c r="A19" s="1200">
        <v>2000</v>
      </c>
      <c r="B19" s="1376">
        <v>108097</v>
      </c>
      <c r="C19" s="1375">
        <v>0.16400000000000001</v>
      </c>
      <c r="D19" s="1372">
        <v>4.2999999999999997E-2</v>
      </c>
      <c r="E19" s="1374">
        <v>0.20699999999999999</v>
      </c>
    </row>
    <row r="20" spans="1:6" s="647" customFormat="1" ht="20.100000000000001" customHeight="1">
      <c r="A20" s="1200">
        <v>2001</v>
      </c>
      <c r="B20" s="1376">
        <v>106747</v>
      </c>
      <c r="C20" s="1375">
        <v>0.16500000000000001</v>
      </c>
      <c r="D20" s="1372">
        <v>4.3999999999999997E-2</v>
      </c>
      <c r="E20" s="1374">
        <v>0.20899999999999999</v>
      </c>
    </row>
    <row r="21" spans="1:6" s="647" customFormat="1" ht="20.100000000000001" customHeight="1">
      <c r="A21" s="1200">
        <v>2002</v>
      </c>
      <c r="B21" s="1376">
        <v>106687</v>
      </c>
      <c r="C21" s="1375">
        <v>0.16</v>
      </c>
      <c r="D21" s="1372">
        <v>4.2999999999999997E-2</v>
      </c>
      <c r="E21" s="1374">
        <v>0.20300000000000001</v>
      </c>
    </row>
    <row r="22" spans="1:6" s="647" customFormat="1" ht="20.100000000000001" customHeight="1">
      <c r="A22" s="1200">
        <v>2003</v>
      </c>
      <c r="B22" s="1376">
        <v>108331</v>
      </c>
      <c r="C22" s="1375">
        <v>0.154</v>
      </c>
      <c r="D22" s="1372">
        <v>4.2000000000000003E-2</v>
      </c>
      <c r="E22" s="1374">
        <v>0.19700000000000001</v>
      </c>
    </row>
    <row r="23" spans="1:6" s="647" customFormat="1" ht="20.100000000000001" customHeight="1">
      <c r="A23" s="1200">
        <v>2004</v>
      </c>
      <c r="B23" s="1376">
        <v>109462</v>
      </c>
      <c r="C23" s="1375">
        <v>0.14899999999999999</v>
      </c>
      <c r="D23" s="1372">
        <v>4.1000000000000002E-2</v>
      </c>
      <c r="E23" s="1374">
        <v>0.19</v>
      </c>
    </row>
    <row r="24" spans="1:6" s="647" customFormat="1" ht="20.100000000000001" customHeight="1">
      <c r="A24" s="1200">
        <v>2005</v>
      </c>
      <c r="B24" s="1376">
        <v>112422</v>
      </c>
      <c r="C24" s="1375">
        <v>0.13900000000000001</v>
      </c>
      <c r="D24" s="1372">
        <v>0.04</v>
      </c>
      <c r="E24" s="1374">
        <v>0.17899999999999999</v>
      </c>
    </row>
    <row r="25" spans="1:6" s="647" customFormat="1" ht="20.100000000000001" customHeight="1">
      <c r="A25" s="1200">
        <v>2006</v>
      </c>
      <c r="B25" s="1376">
        <v>114520</v>
      </c>
      <c r="C25" s="1375">
        <v>0.13300000000000001</v>
      </c>
      <c r="D25" s="1372">
        <v>3.9E-2</v>
      </c>
      <c r="E25" s="1374">
        <v>0.17199999999999999</v>
      </c>
    </row>
    <row r="26" spans="1:6" s="647" customFormat="1" ht="20.100000000000001" customHeight="1">
      <c r="A26" s="1200">
        <v>2007</v>
      </c>
      <c r="B26" s="1376">
        <v>115524</v>
      </c>
      <c r="C26" s="1375">
        <v>0.12761867663862056</v>
      </c>
      <c r="D26" s="1372">
        <v>3.8730237872649835E-2</v>
      </c>
      <c r="E26" s="1374">
        <v>0.1663489145112704</v>
      </c>
    </row>
    <row r="27" spans="1:6" s="647" customFormat="1" ht="20.100000000000001" customHeight="1">
      <c r="A27" s="1200">
        <v>2008</v>
      </c>
      <c r="B27" s="1376">
        <v>112265</v>
      </c>
      <c r="C27" s="1375">
        <v>0.13070417316171556</v>
      </c>
      <c r="D27" s="1372">
        <v>3.9678083106934478E-2</v>
      </c>
      <c r="E27" s="1374">
        <v>0.17038225626865006</v>
      </c>
    </row>
    <row r="28" spans="1:6" s="647" customFormat="1" ht="20.100000000000001" customHeight="1">
      <c r="A28" s="1200">
        <v>2009</v>
      </c>
      <c r="B28" s="1376">
        <v>107103</v>
      </c>
      <c r="C28" s="1375">
        <v>0.12698865577995014</v>
      </c>
      <c r="D28" s="1372">
        <v>4.0088027412864248E-2</v>
      </c>
      <c r="E28" s="1374">
        <v>0.16707668319281438</v>
      </c>
    </row>
    <row r="29" spans="1:6" s="647" customFormat="1" ht="20.100000000000001" customHeight="1">
      <c r="A29" s="1200">
        <v>2010</v>
      </c>
      <c r="B29" s="1376">
        <v>108986</v>
      </c>
      <c r="C29" s="1375">
        <v>0.11815199810067349</v>
      </c>
      <c r="D29" s="1372">
        <v>3.7354473767272862E-2</v>
      </c>
      <c r="E29" s="1374">
        <v>0.15550647186794636</v>
      </c>
    </row>
    <row r="30" spans="1:6" s="647" customFormat="1" ht="20.100000000000001" customHeight="1">
      <c r="A30" s="1200">
        <v>2011</v>
      </c>
      <c r="B30" s="1376">
        <v>110672</v>
      </c>
      <c r="C30" s="1375">
        <v>0.111</v>
      </c>
      <c r="D30" s="1372">
        <v>3.5580541501012003E-2</v>
      </c>
      <c r="E30" s="1374">
        <v>0.14664048473868729</v>
      </c>
    </row>
    <row r="31" spans="1:6" s="647" customFormat="1" ht="20.100000000000001" customHeight="1">
      <c r="A31" s="1200">
        <v>2012</v>
      </c>
      <c r="B31" s="1376">
        <v>112600</v>
      </c>
      <c r="C31" s="1375">
        <v>0.10655776198934282</v>
      </c>
      <c r="D31" s="1372">
        <v>3.3713605683836592E-2</v>
      </c>
      <c r="E31" s="1374">
        <v>0.14027136767317941</v>
      </c>
    </row>
    <row r="32" spans="1:6" s="647" customFormat="1" ht="20.100000000000001" customHeight="1">
      <c r="A32" s="1200">
        <v>2013</v>
      </c>
      <c r="B32" s="1376">
        <v>114932</v>
      </c>
      <c r="C32" s="1375">
        <v>0.10241795148435597</v>
      </c>
      <c r="D32" s="1372">
        <v>3.3296488358333626E-2</v>
      </c>
      <c r="E32" s="1374">
        <v>0.1357144398426896</v>
      </c>
      <c r="F32" s="1024"/>
    </row>
    <row r="33" spans="1:5" s="647" customFormat="1" ht="20.100000000000001" customHeight="1">
      <c r="A33" s="1200">
        <v>2014</v>
      </c>
      <c r="B33" s="1376">
        <v>117698</v>
      </c>
      <c r="C33" s="1375">
        <v>9.4855358629713338E-2</v>
      </c>
      <c r="D33" s="1372">
        <v>3.1776147428163606E-2</v>
      </c>
      <c r="E33" s="1374">
        <v>0.12663150605787693</v>
      </c>
    </row>
    <row r="34" spans="1:5" s="647" customFormat="1" ht="20.100000000000001" customHeight="1">
      <c r="A34" s="1200">
        <v>2015</v>
      </c>
      <c r="B34" s="1376">
        <v>119565</v>
      </c>
      <c r="C34" s="1375">
        <v>8.8568142851168818E-2</v>
      </c>
      <c r="D34" s="1372">
        <v>3.1098565633755695E-2</v>
      </c>
      <c r="E34" s="1374">
        <v>0.11966670848492451</v>
      </c>
    </row>
    <row r="35" spans="1:5" s="647" customFormat="1" ht="9.9499999999999993" customHeight="1" thickBot="1">
      <c r="A35" s="676"/>
      <c r="B35" s="1027"/>
      <c r="C35" s="1025"/>
      <c r="D35" s="1025"/>
      <c r="E35" s="1031"/>
    </row>
    <row r="36" spans="1:5" s="917" customFormat="1" ht="12" customHeight="1">
      <c r="A36" s="1028" t="s">
        <v>399</v>
      </c>
      <c r="B36" s="1028"/>
      <c r="C36" s="1028"/>
      <c r="D36" s="1028"/>
      <c r="E36" s="1028"/>
    </row>
    <row r="37" spans="1:5" ht="24.6" customHeight="1">
      <c r="A37" s="2049" t="s">
        <v>224</v>
      </c>
      <c r="B37" s="2049"/>
      <c r="C37" s="2049"/>
      <c r="D37" s="2049"/>
      <c r="E37" s="2049"/>
    </row>
    <row r="38" spans="1:5">
      <c r="A38" s="8" t="s">
        <v>225</v>
      </c>
      <c r="B38" s="66"/>
      <c r="C38" s="66"/>
      <c r="D38" s="66"/>
      <c r="E38" s="66"/>
    </row>
    <row r="39" spans="1:5">
      <c r="A39" s="65" t="s">
        <v>150</v>
      </c>
    </row>
    <row r="42" spans="1:5">
      <c r="C42" s="67"/>
      <c r="D42" s="54"/>
    </row>
    <row r="44" spans="1:5">
      <c r="C44" s="64"/>
      <c r="D44" s="64"/>
      <c r="E44" s="64"/>
    </row>
  </sheetData>
  <mergeCells count="5">
    <mergeCell ref="A37:E37"/>
    <mergeCell ref="B2:B3"/>
    <mergeCell ref="C2:E2"/>
    <mergeCell ref="A1:E1"/>
    <mergeCell ref="A2:A3"/>
  </mergeCells>
  <printOptions horizontalCentered="1"/>
  <pageMargins left="0.7" right="0.7" top="0.75" bottom="0.5" header="0.3" footer="0.3"/>
  <pageSetup scale="65" orientation="landscape" r:id="rId1"/>
  <headerFooter scaleWithDoc="0">
    <oddFooter>&amp;R2016 Data Tables</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EE784-084A-41BB-9C19-45757863CA53}">
  <sheetPr>
    <pageSetUpPr fitToPage="1"/>
  </sheetPr>
  <dimension ref="A1:N35"/>
  <sheetViews>
    <sheetView zoomScale="80" zoomScaleNormal="80" workbookViewId="0">
      <selection sqref="A1:M1"/>
    </sheetView>
  </sheetViews>
  <sheetFormatPr defaultColWidth="9.140625" defaultRowHeight="12.75"/>
  <cols>
    <col min="1" max="1" width="17.7109375" style="6" customWidth="1"/>
    <col min="2" max="13" width="12.7109375" style="6" customWidth="1"/>
  </cols>
  <sheetData>
    <row r="1" spans="1:14" ht="80.099999999999994" customHeight="1" thickBot="1">
      <c r="A1" s="1958" t="s">
        <v>422</v>
      </c>
      <c r="B1" s="1969"/>
      <c r="C1" s="1969"/>
      <c r="D1" s="1969"/>
      <c r="E1" s="1969"/>
      <c r="F1" s="1969"/>
      <c r="G1" s="1969"/>
      <c r="H1" s="1969"/>
      <c r="I1" s="1969"/>
      <c r="J1" s="1969"/>
      <c r="K1" s="1969"/>
      <c r="L1" s="1969"/>
      <c r="M1" s="1966"/>
    </row>
    <row r="2" spans="1:14" s="156" customFormat="1" ht="45" customHeight="1">
      <c r="A2" s="2055" t="s">
        <v>522</v>
      </c>
      <c r="B2" s="2056" t="s">
        <v>227</v>
      </c>
      <c r="C2" s="2057"/>
      <c r="D2" s="2057"/>
      <c r="E2" s="2058" t="s">
        <v>228</v>
      </c>
      <c r="F2" s="2001"/>
      <c r="G2" s="2059"/>
      <c r="H2" s="2058" t="s">
        <v>229</v>
      </c>
      <c r="I2" s="2001"/>
      <c r="J2" s="2059"/>
      <c r="K2" s="2056" t="s">
        <v>798</v>
      </c>
      <c r="L2" s="2057"/>
      <c r="M2" s="2060"/>
    </row>
    <row r="3" spans="1:14" s="156" customFormat="1" ht="45" customHeight="1" thickBot="1">
      <c r="A3" s="1999"/>
      <c r="B3" s="163" t="s">
        <v>799</v>
      </c>
      <c r="C3" s="162" t="s">
        <v>531</v>
      </c>
      <c r="D3" s="162" t="s">
        <v>530</v>
      </c>
      <c r="E3" s="1020" t="s">
        <v>799</v>
      </c>
      <c r="F3" s="162" t="s">
        <v>531</v>
      </c>
      <c r="G3" s="1021" t="s">
        <v>530</v>
      </c>
      <c r="H3" s="1020" t="s">
        <v>799</v>
      </c>
      <c r="I3" s="162" t="s">
        <v>531</v>
      </c>
      <c r="J3" s="1021" t="s">
        <v>530</v>
      </c>
      <c r="K3" s="163" t="s">
        <v>799</v>
      </c>
      <c r="L3" s="162" t="s">
        <v>531</v>
      </c>
      <c r="M3" s="1019" t="s">
        <v>530</v>
      </c>
    </row>
    <row r="4" spans="1:14" s="449" customFormat="1" ht="9.9499999999999993" customHeight="1">
      <c r="A4" s="1011"/>
      <c r="B4" s="1005"/>
      <c r="C4" s="1005"/>
      <c r="D4" s="1006"/>
      <c r="E4" s="1015"/>
      <c r="F4" s="1005"/>
      <c r="G4" s="1016"/>
      <c r="H4" s="1015"/>
      <c r="I4" s="1005"/>
      <c r="J4" s="1016"/>
      <c r="K4" s="1005"/>
      <c r="L4" s="1005"/>
      <c r="M4" s="1007"/>
    </row>
    <row r="5" spans="1:14" s="449" customFormat="1" ht="20.100000000000001" customHeight="1">
      <c r="A5" s="1200">
        <v>2001</v>
      </c>
      <c r="B5" s="1377">
        <v>32954</v>
      </c>
      <c r="C5" s="1377">
        <v>1227</v>
      </c>
      <c r="D5" s="1384">
        <v>3.7233719730533472E-2</v>
      </c>
      <c r="E5" s="1379">
        <v>1166</v>
      </c>
      <c r="F5" s="1377">
        <v>256</v>
      </c>
      <c r="G5" s="1383">
        <v>0.21955403087478559</v>
      </c>
      <c r="H5" s="1379">
        <v>2787</v>
      </c>
      <c r="I5" s="1377">
        <v>290</v>
      </c>
      <c r="J5" s="1383">
        <v>0.10405453893074991</v>
      </c>
      <c r="K5" s="1377">
        <v>29001</v>
      </c>
      <c r="L5" s="1377">
        <v>681</v>
      </c>
      <c r="M5" s="1382">
        <v>2.3481948898313853E-2</v>
      </c>
    </row>
    <row r="6" spans="1:14" s="449" customFormat="1" ht="20.100000000000001" customHeight="1">
      <c r="A6" s="1200">
        <v>2002</v>
      </c>
      <c r="B6" s="1377">
        <v>31229</v>
      </c>
      <c r="C6" s="1377">
        <v>1308</v>
      </c>
      <c r="D6" s="1384">
        <v>4.1884146146210256E-2</v>
      </c>
      <c r="E6" s="1379">
        <v>1137</v>
      </c>
      <c r="F6" s="1377">
        <v>263</v>
      </c>
      <c r="G6" s="1383">
        <v>0.23131046613896217</v>
      </c>
      <c r="H6" s="1379">
        <v>2671</v>
      </c>
      <c r="I6" s="1377">
        <v>310</v>
      </c>
      <c r="J6" s="1383">
        <v>0.11606140022463497</v>
      </c>
      <c r="K6" s="1377">
        <v>27421</v>
      </c>
      <c r="L6" s="1377">
        <v>735</v>
      </c>
      <c r="M6" s="1382">
        <v>2.6804274096495388E-2</v>
      </c>
    </row>
    <row r="7" spans="1:14" s="449" customFormat="1" ht="20.100000000000001" customHeight="1">
      <c r="A7" s="1200">
        <v>2003</v>
      </c>
      <c r="B7" s="1377">
        <v>30611</v>
      </c>
      <c r="C7" s="1377">
        <v>1541</v>
      </c>
      <c r="D7" s="1384">
        <v>5.0341380549475678E-2</v>
      </c>
      <c r="E7" s="1379">
        <v>1135</v>
      </c>
      <c r="F7" s="1377">
        <v>303</v>
      </c>
      <c r="G7" s="1383">
        <v>0.2669603524229075</v>
      </c>
      <c r="H7" s="1379">
        <v>2569</v>
      </c>
      <c r="I7" s="1377">
        <v>326</v>
      </c>
      <c r="J7" s="1383">
        <v>0.12689762553522771</v>
      </c>
      <c r="K7" s="1377">
        <v>26907</v>
      </c>
      <c r="L7" s="1377">
        <v>912</v>
      </c>
      <c r="M7" s="1382">
        <v>3.3894525588136916E-2</v>
      </c>
    </row>
    <row r="8" spans="1:14" s="449" customFormat="1" ht="20.100000000000001" customHeight="1">
      <c r="A8" s="1200">
        <v>2004</v>
      </c>
      <c r="B8" s="1377">
        <v>30148</v>
      </c>
      <c r="C8" s="1377">
        <v>1756</v>
      </c>
      <c r="D8" s="1384">
        <v>5.8245986466763967E-2</v>
      </c>
      <c r="E8" s="1379">
        <v>1137</v>
      </c>
      <c r="F8" s="1377">
        <v>342</v>
      </c>
      <c r="G8" s="1383">
        <v>0.30079155672823221</v>
      </c>
      <c r="H8" s="1379">
        <v>2478</v>
      </c>
      <c r="I8" s="1377">
        <v>338</v>
      </c>
      <c r="J8" s="1383">
        <v>0.13640032284100082</v>
      </c>
      <c r="K8" s="1377">
        <v>26533</v>
      </c>
      <c r="L8" s="1377">
        <v>1076</v>
      </c>
      <c r="M8" s="1382">
        <v>4.0553273282327669E-2</v>
      </c>
    </row>
    <row r="9" spans="1:14" s="449" customFormat="1" ht="20.100000000000001" customHeight="1">
      <c r="A9" s="1200">
        <v>2005</v>
      </c>
      <c r="B9" s="1377">
        <v>29605</v>
      </c>
      <c r="C9" s="1377">
        <v>1944</v>
      </c>
      <c r="D9" s="1384">
        <v>6.5664583685188307E-2</v>
      </c>
      <c r="E9" s="1379">
        <v>1127</v>
      </c>
      <c r="F9" s="1377">
        <v>342</v>
      </c>
      <c r="G9" s="1383">
        <v>0.30346051464063889</v>
      </c>
      <c r="H9" s="1379">
        <v>2404</v>
      </c>
      <c r="I9" s="1377">
        <v>331</v>
      </c>
      <c r="J9" s="1383">
        <v>0.13768718801996671</v>
      </c>
      <c r="K9" s="1377">
        <v>26074</v>
      </c>
      <c r="L9" s="1377">
        <v>1271</v>
      </c>
      <c r="M9" s="1382">
        <v>4.8745877118969085E-2</v>
      </c>
    </row>
    <row r="10" spans="1:14" s="449" customFormat="1" ht="20.100000000000001" customHeight="1">
      <c r="A10" s="1200">
        <v>2006</v>
      </c>
      <c r="B10" s="1377">
        <v>28923</v>
      </c>
      <c r="C10" s="1377">
        <v>2116</v>
      </c>
      <c r="D10" s="1384">
        <v>7.3159769041938938E-2</v>
      </c>
      <c r="E10" s="1379">
        <v>1117</v>
      </c>
      <c r="F10" s="1377">
        <v>352</v>
      </c>
      <c r="G10" s="1383">
        <v>0.31512981199641898</v>
      </c>
      <c r="H10" s="1379">
        <v>2337</v>
      </c>
      <c r="I10" s="1377">
        <v>347</v>
      </c>
      <c r="J10" s="1383">
        <v>0.14848095849379547</v>
      </c>
      <c r="K10" s="1377">
        <v>25469</v>
      </c>
      <c r="L10" s="1377">
        <v>1417</v>
      </c>
      <c r="M10" s="1382">
        <v>5.5636263693117124E-2</v>
      </c>
      <c r="N10" s="616"/>
    </row>
    <row r="11" spans="1:14" s="449" customFormat="1" ht="20.100000000000001" customHeight="1">
      <c r="A11" s="1200">
        <v>2007</v>
      </c>
      <c r="B11" s="1377">
        <v>29255</v>
      </c>
      <c r="C11" s="1377">
        <v>2439</v>
      </c>
      <c r="D11" s="1384">
        <v>8.3370364040334988E-2</v>
      </c>
      <c r="E11" s="1379">
        <v>1128</v>
      </c>
      <c r="F11" s="1377">
        <v>356</v>
      </c>
      <c r="G11" s="1383">
        <v>0.31560283687943264</v>
      </c>
      <c r="H11" s="1379">
        <v>2336</v>
      </c>
      <c r="I11" s="1377">
        <v>350</v>
      </c>
      <c r="J11" s="1383">
        <v>0.14982876712328766</v>
      </c>
      <c r="K11" s="1377">
        <v>25791</v>
      </c>
      <c r="L11" s="1377">
        <v>1733</v>
      </c>
      <c r="M11" s="1382">
        <v>6.7193982396960186E-2</v>
      </c>
      <c r="N11" s="616"/>
    </row>
    <row r="12" spans="1:14" s="449" customFormat="1" ht="20.100000000000001" customHeight="1">
      <c r="A12" s="1200">
        <v>2008</v>
      </c>
      <c r="B12" s="1377">
        <v>28876</v>
      </c>
      <c r="C12" s="1377">
        <v>3396</v>
      </c>
      <c r="D12" s="1384">
        <v>0.11760631666435795</v>
      </c>
      <c r="E12" s="1380">
        <v>1115</v>
      </c>
      <c r="F12" s="1381">
        <v>357</v>
      </c>
      <c r="G12" s="1383">
        <v>0.32017937219730941</v>
      </c>
      <c r="H12" s="1380">
        <v>2339</v>
      </c>
      <c r="I12" s="1381">
        <v>357</v>
      </c>
      <c r="J12" s="1383">
        <v>0.15262932877297991</v>
      </c>
      <c r="K12" s="1378">
        <v>25422</v>
      </c>
      <c r="L12" s="1381">
        <v>2682</v>
      </c>
      <c r="M12" s="1382">
        <v>0.10549917394382818</v>
      </c>
      <c r="N12" s="616"/>
    </row>
    <row r="13" spans="1:14" s="449" customFormat="1" ht="20.100000000000001" customHeight="1">
      <c r="A13" s="1200">
        <v>2009</v>
      </c>
      <c r="B13" s="1377">
        <v>27797</v>
      </c>
      <c r="C13" s="1377">
        <v>3251</v>
      </c>
      <c r="D13" s="1384">
        <v>0.11695506709357124</v>
      </c>
      <c r="E13" s="1380">
        <v>1109</v>
      </c>
      <c r="F13" s="1381">
        <v>376</v>
      </c>
      <c r="G13" s="1383">
        <v>0.33904418394950409</v>
      </c>
      <c r="H13" s="1380">
        <v>2311</v>
      </c>
      <c r="I13" s="1381">
        <v>364</v>
      </c>
      <c r="J13" s="1383">
        <v>0.15750757247944613</v>
      </c>
      <c r="K13" s="1378">
        <v>24377</v>
      </c>
      <c r="L13" s="1381">
        <v>2511</v>
      </c>
      <c r="M13" s="1382">
        <v>0.10300693276449112</v>
      </c>
      <c r="N13" s="616"/>
    </row>
    <row r="14" spans="1:14" s="449" customFormat="1" ht="20.100000000000001" customHeight="1">
      <c r="A14" s="1200">
        <v>2010</v>
      </c>
      <c r="B14" s="1377">
        <v>26377</v>
      </c>
      <c r="C14" s="1377">
        <v>3606</v>
      </c>
      <c r="D14" s="1384">
        <v>0.13671001251089965</v>
      </c>
      <c r="E14" s="1380">
        <v>1062</v>
      </c>
      <c r="F14" s="1381">
        <v>389</v>
      </c>
      <c r="G14" s="1383">
        <v>0.36629001883239171</v>
      </c>
      <c r="H14" s="1380">
        <v>2200</v>
      </c>
      <c r="I14" s="1381">
        <v>371</v>
      </c>
      <c r="J14" s="1383">
        <v>0.16863636363636364</v>
      </c>
      <c r="K14" s="1378">
        <v>23115</v>
      </c>
      <c r="L14" s="1381">
        <v>2846</v>
      </c>
      <c r="M14" s="1382">
        <v>0.12312351287043045</v>
      </c>
      <c r="N14" s="616"/>
    </row>
    <row r="15" spans="1:14" s="449" customFormat="1" ht="20.100000000000001" customHeight="1">
      <c r="A15" s="1200">
        <v>2011</v>
      </c>
      <c r="B15" s="1377">
        <v>25607</v>
      </c>
      <c r="C15" s="1377">
        <v>3996</v>
      </c>
      <c r="D15" s="1384">
        <v>0.15605107978287186</v>
      </c>
      <c r="E15" s="1380">
        <v>1068</v>
      </c>
      <c r="F15" s="1381">
        <v>392</v>
      </c>
      <c r="G15" s="1383">
        <v>0.36704119850187267</v>
      </c>
      <c r="H15" s="1380">
        <v>2142</v>
      </c>
      <c r="I15" s="1381">
        <v>376</v>
      </c>
      <c r="J15" s="1383">
        <v>0.17553688141923435</v>
      </c>
      <c r="K15" s="1378">
        <v>22397</v>
      </c>
      <c r="L15" s="1381">
        <v>3228</v>
      </c>
      <c r="M15" s="1382">
        <v>0.14412644550609457</v>
      </c>
      <c r="N15" s="616"/>
    </row>
    <row r="16" spans="1:14" s="449" customFormat="1" ht="20.100000000000001" customHeight="1">
      <c r="A16" s="1200">
        <v>2012</v>
      </c>
      <c r="B16" s="1377">
        <v>24215</v>
      </c>
      <c r="C16" s="1377">
        <v>4334</v>
      </c>
      <c r="D16" s="1384">
        <v>0.17897997109229816</v>
      </c>
      <c r="E16" s="1380">
        <v>1052</v>
      </c>
      <c r="F16" s="1381">
        <v>399</v>
      </c>
      <c r="G16" s="1383">
        <v>0.37927756653992395</v>
      </c>
      <c r="H16" s="1380">
        <v>2053</v>
      </c>
      <c r="I16" s="1381">
        <v>375</v>
      </c>
      <c r="J16" s="1383">
        <v>0.1826595226497808</v>
      </c>
      <c r="K16" s="1378">
        <v>21110</v>
      </c>
      <c r="L16" s="1381">
        <v>3560</v>
      </c>
      <c r="M16" s="1382">
        <v>0.16864045476077688</v>
      </c>
      <c r="N16" s="616"/>
    </row>
    <row r="17" spans="1:14" s="449" customFormat="1" ht="20.100000000000001" customHeight="1">
      <c r="A17" s="1200">
        <v>2013</v>
      </c>
      <c r="B17" s="1377">
        <v>23399</v>
      </c>
      <c r="C17" s="1377">
        <v>4814</v>
      </c>
      <c r="D17" s="1384">
        <v>0.20573528783281336</v>
      </c>
      <c r="E17" s="1380">
        <v>1032</v>
      </c>
      <c r="F17" s="1381">
        <v>407</v>
      </c>
      <c r="G17" s="1383">
        <v>0.39437984496124029</v>
      </c>
      <c r="H17" s="1380">
        <v>1997</v>
      </c>
      <c r="I17" s="1381">
        <v>383</v>
      </c>
      <c r="J17" s="1383">
        <v>0.19178768152228343</v>
      </c>
      <c r="K17" s="1378">
        <v>20370</v>
      </c>
      <c r="L17" s="1381">
        <v>4024</v>
      </c>
      <c r="M17" s="1382">
        <v>0.19754540991654393</v>
      </c>
      <c r="N17" s="616"/>
    </row>
    <row r="18" spans="1:14" s="449" customFormat="1" ht="20.100000000000001" customHeight="1">
      <c r="A18" s="1200">
        <v>2014</v>
      </c>
      <c r="B18" s="1378">
        <v>22344</v>
      </c>
      <c r="C18" s="1377">
        <v>5159</v>
      </c>
      <c r="D18" s="1384">
        <v>0.23088972431077695</v>
      </c>
      <c r="E18" s="1380">
        <v>1007</v>
      </c>
      <c r="F18" s="1381">
        <v>401</v>
      </c>
      <c r="G18" s="1383">
        <v>0.39821251241310823</v>
      </c>
      <c r="H18" s="1380">
        <v>1951</v>
      </c>
      <c r="I18" s="1381">
        <v>381</v>
      </c>
      <c r="J18" s="1383">
        <v>0.19528446950281908</v>
      </c>
      <c r="K18" s="1378">
        <v>19386</v>
      </c>
      <c r="L18" s="1381">
        <v>4377</v>
      </c>
      <c r="M18" s="1382">
        <v>0.22578149179820489</v>
      </c>
      <c r="N18" s="616"/>
    </row>
    <row r="19" spans="1:14" s="449" customFormat="1" ht="20.100000000000001" customHeight="1">
      <c r="A19" s="1200">
        <v>2015</v>
      </c>
      <c r="B19" s="1378">
        <v>22166</v>
      </c>
      <c r="C19" s="1377">
        <v>5442</v>
      </c>
      <c r="D19" s="1384">
        <v>0.24551114319227646</v>
      </c>
      <c r="E19" s="1380">
        <v>986</v>
      </c>
      <c r="F19" s="1381">
        <v>365</v>
      </c>
      <c r="G19" s="1383">
        <v>0.37018255578093306</v>
      </c>
      <c r="H19" s="1380">
        <v>1864</v>
      </c>
      <c r="I19" s="1381">
        <v>368</v>
      </c>
      <c r="J19" s="1383">
        <v>0.19742489270386265</v>
      </c>
      <c r="K19" s="1378">
        <v>19316</v>
      </c>
      <c r="L19" s="1381">
        <v>4709</v>
      </c>
      <c r="M19" s="1382">
        <v>0.24378753365085939</v>
      </c>
      <c r="N19" s="616"/>
    </row>
    <row r="20" spans="1:14" s="449" customFormat="1" ht="9.9499999999999993" customHeight="1" thickBot="1">
      <c r="A20" s="1012"/>
      <c r="B20" s="1008"/>
      <c r="C20" s="1008"/>
      <c r="D20" s="1009"/>
      <c r="E20" s="1017"/>
      <c r="F20" s="1008"/>
      <c r="G20" s="1018"/>
      <c r="H20" s="1017"/>
      <c r="I20" s="1008"/>
      <c r="J20" s="1018"/>
      <c r="K20" s="1008"/>
      <c r="L20" s="1008"/>
      <c r="M20" s="1010"/>
    </row>
    <row r="21" spans="1:14">
      <c r="A21" s="6" t="s">
        <v>399</v>
      </c>
    </row>
    <row r="22" spans="1:14">
      <c r="A22" s="2048" t="s">
        <v>220</v>
      </c>
      <c r="B22" s="2048"/>
      <c r="C22" s="2048"/>
      <c r="D22" s="2048"/>
      <c r="E22" s="2048"/>
      <c r="F22" s="2048"/>
      <c r="G22" s="2048"/>
      <c r="H22" s="2048"/>
      <c r="I22" s="2048"/>
      <c r="J22" s="2048"/>
      <c r="K22" s="2048"/>
      <c r="L22" s="2048"/>
      <c r="M22" s="2048"/>
    </row>
    <row r="23" spans="1:14" ht="27.75" customHeight="1">
      <c r="A23" s="2049" t="s">
        <v>230</v>
      </c>
      <c r="B23" s="2049"/>
      <c r="C23" s="2049"/>
      <c r="D23" s="2049"/>
      <c r="E23" s="2049"/>
      <c r="F23" s="2049"/>
      <c r="G23" s="2049"/>
      <c r="H23" s="2049"/>
      <c r="I23" s="2049"/>
      <c r="J23" s="2049"/>
      <c r="K23" s="2049"/>
      <c r="L23" s="2049"/>
      <c r="M23" s="2049"/>
    </row>
    <row r="24" spans="1:14">
      <c r="N24" s="2"/>
    </row>
    <row r="25" spans="1:14">
      <c r="N25" s="2"/>
    </row>
    <row r="26" spans="1:14">
      <c r="N26" s="2"/>
    </row>
    <row r="28" spans="1:14">
      <c r="L28" s="40"/>
    </row>
    <row r="31" spans="1:14" ht="12.75" customHeight="1"/>
    <row r="32" spans="1:14">
      <c r="L32" s="126"/>
    </row>
    <row r="35" spans="6:6">
      <c r="F35" s="38"/>
    </row>
  </sheetData>
  <mergeCells count="8">
    <mergeCell ref="A1:M1"/>
    <mergeCell ref="A2:A3"/>
    <mergeCell ref="A22:M22"/>
    <mergeCell ref="A23:M23"/>
    <mergeCell ref="B2:D2"/>
    <mergeCell ref="E2:G2"/>
    <mergeCell ref="H2:J2"/>
    <mergeCell ref="K2:M2"/>
  </mergeCells>
  <printOptions horizontalCentered="1"/>
  <pageMargins left="0.7" right="0.7" top="0.75" bottom="0.5" header="0.3" footer="0.3"/>
  <pageSetup scale="73" orientation="landscape" r:id="rId1"/>
  <headerFooter scaleWithDoc="0">
    <oddFooter>&amp;R2016 Data Tables</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5DF69-0D4D-4874-966C-BA1A5B2D442F}">
  <sheetPr>
    <pageSetUpPr fitToPage="1"/>
  </sheetPr>
  <dimension ref="A1:M33"/>
  <sheetViews>
    <sheetView zoomScale="80" zoomScaleNormal="80" workbookViewId="0">
      <selection sqref="A1:M1"/>
    </sheetView>
  </sheetViews>
  <sheetFormatPr defaultColWidth="9.140625" defaultRowHeight="12.75"/>
  <cols>
    <col min="1" max="1" width="16.7109375" style="6" customWidth="1"/>
    <col min="2" max="2" width="17.7109375" style="6" customWidth="1"/>
    <col min="3" max="3" width="14.7109375" style="6" customWidth="1"/>
    <col min="4" max="4" width="12.7109375" style="6" customWidth="1"/>
    <col min="5" max="5" width="17.7109375" style="6" customWidth="1"/>
    <col min="6" max="6" width="14.7109375" style="6" customWidth="1"/>
    <col min="7" max="7" width="12.7109375" style="6" customWidth="1"/>
    <col min="8" max="8" width="17.7109375" style="6" customWidth="1"/>
    <col min="9" max="9" width="15" style="6" customWidth="1"/>
    <col min="10" max="10" width="9.7109375" style="6" customWidth="1"/>
    <col min="11" max="11" width="17.7109375" style="6" customWidth="1"/>
    <col min="12" max="12" width="14.7109375" style="6" customWidth="1"/>
    <col min="13" max="13" width="12.7109375" style="6" customWidth="1"/>
  </cols>
  <sheetData>
    <row r="1" spans="1:13" ht="80.099999999999994" customHeight="1" thickBot="1">
      <c r="A1" s="1958" t="s">
        <v>423</v>
      </c>
      <c r="B1" s="1969"/>
      <c r="C1" s="1969"/>
      <c r="D1" s="1969"/>
      <c r="E1" s="1969"/>
      <c r="F1" s="1969"/>
      <c r="G1" s="1969"/>
      <c r="H1" s="1969"/>
      <c r="I1" s="1969"/>
      <c r="J1" s="1969"/>
      <c r="K1" s="1969"/>
      <c r="L1" s="1969"/>
      <c r="M1" s="1966"/>
    </row>
    <row r="2" spans="1:13" s="156" customFormat="1" ht="36" customHeight="1">
      <c r="A2" s="2062" t="s">
        <v>797</v>
      </c>
      <c r="B2" s="2061" t="s">
        <v>227</v>
      </c>
      <c r="C2" s="2001"/>
      <c r="D2" s="2001"/>
      <c r="E2" s="2058" t="s">
        <v>1055</v>
      </c>
      <c r="F2" s="2001"/>
      <c r="G2" s="2059"/>
      <c r="H2" s="2058" t="s">
        <v>1056</v>
      </c>
      <c r="I2" s="2001"/>
      <c r="J2" s="2059"/>
      <c r="K2" s="2061" t="s">
        <v>798</v>
      </c>
      <c r="L2" s="2001"/>
      <c r="M2" s="2053"/>
    </row>
    <row r="3" spans="1:13" s="160" customFormat="1" ht="75" customHeight="1" thickBot="1">
      <c r="A3" s="2063"/>
      <c r="B3" s="161" t="s">
        <v>1050</v>
      </c>
      <c r="C3" s="161" t="s">
        <v>1051</v>
      </c>
      <c r="D3" s="161" t="s">
        <v>1052</v>
      </c>
      <c r="E3" s="1013" t="s">
        <v>1053</v>
      </c>
      <c r="F3" s="161" t="s">
        <v>1051</v>
      </c>
      <c r="G3" s="1014" t="s">
        <v>1052</v>
      </c>
      <c r="H3" s="1013" t="s">
        <v>1054</v>
      </c>
      <c r="I3" s="161" t="s">
        <v>1051</v>
      </c>
      <c r="J3" s="1014" t="s">
        <v>1052</v>
      </c>
      <c r="K3" s="161" t="s">
        <v>1053</v>
      </c>
      <c r="L3" s="161" t="s">
        <v>1051</v>
      </c>
      <c r="M3" s="1004" t="s">
        <v>1052</v>
      </c>
    </row>
    <row r="4" spans="1:13" s="449" customFormat="1" ht="9.9499999999999993" customHeight="1">
      <c r="A4" s="1011"/>
      <c r="B4" s="1005"/>
      <c r="C4" s="1005"/>
      <c r="D4" s="1006"/>
      <c r="E4" s="1015"/>
      <c r="F4" s="1005"/>
      <c r="G4" s="1016"/>
      <c r="H4" s="1015"/>
      <c r="I4" s="1005"/>
      <c r="J4" s="1016"/>
      <c r="K4" s="1005"/>
      <c r="L4" s="1005"/>
      <c r="M4" s="1007"/>
    </row>
    <row r="5" spans="1:13" s="449" customFormat="1" ht="20.100000000000001" customHeight="1">
      <c r="A5" s="1200">
        <v>2001</v>
      </c>
      <c r="B5" s="1377">
        <v>34342</v>
      </c>
      <c r="C5" s="1377">
        <v>7034</v>
      </c>
      <c r="D5" s="1384">
        <v>0.20482208374585056</v>
      </c>
      <c r="E5" s="1379">
        <v>24761</v>
      </c>
      <c r="F5" s="1377">
        <v>6180</v>
      </c>
      <c r="G5" s="1383">
        <v>0.24958604256693995</v>
      </c>
      <c r="H5" s="1379">
        <v>6045</v>
      </c>
      <c r="I5" s="1377">
        <v>698</v>
      </c>
      <c r="J5" s="1383">
        <v>0.11546732837055418</v>
      </c>
      <c r="K5" s="1377">
        <v>3536</v>
      </c>
      <c r="L5" s="1377">
        <v>156</v>
      </c>
      <c r="M5" s="1382">
        <v>4.4117647058823532E-2</v>
      </c>
    </row>
    <row r="6" spans="1:13" s="449" customFormat="1" ht="20.100000000000001" customHeight="1">
      <c r="A6" s="1200">
        <v>2002</v>
      </c>
      <c r="B6" s="1377">
        <v>34248</v>
      </c>
      <c r="C6" s="1377">
        <v>7915</v>
      </c>
      <c r="D6" s="1384">
        <v>0.23110838589114693</v>
      </c>
      <c r="E6" s="1379">
        <v>25110</v>
      </c>
      <c r="F6" s="1377">
        <v>6999</v>
      </c>
      <c r="G6" s="1383">
        <v>0.27873357228195939</v>
      </c>
      <c r="H6" s="1379">
        <v>5846</v>
      </c>
      <c r="I6" s="1377">
        <v>763</v>
      </c>
      <c r="J6" s="1383">
        <v>0.130516592541909</v>
      </c>
      <c r="K6" s="1377">
        <v>3292</v>
      </c>
      <c r="L6" s="1377">
        <v>153</v>
      </c>
      <c r="M6" s="1382">
        <v>4.6476306196840823E-2</v>
      </c>
    </row>
    <row r="7" spans="1:13" s="449" customFormat="1" ht="20.100000000000001" customHeight="1">
      <c r="A7" s="1200">
        <v>2003</v>
      </c>
      <c r="B7" s="1377">
        <v>34407</v>
      </c>
      <c r="C7" s="1377">
        <v>8475</v>
      </c>
      <c r="D7" s="1384">
        <v>0.2463161565960415</v>
      </c>
      <c r="E7" s="1379">
        <v>25556</v>
      </c>
      <c r="F7" s="1377">
        <v>7530</v>
      </c>
      <c r="G7" s="1383">
        <v>0.29464704961652843</v>
      </c>
      <c r="H7" s="1379">
        <v>5682</v>
      </c>
      <c r="I7" s="1377">
        <v>789</v>
      </c>
      <c r="J7" s="1383">
        <v>0.13885955649419218</v>
      </c>
      <c r="K7" s="1377">
        <v>3168</v>
      </c>
      <c r="L7" s="1377">
        <v>156</v>
      </c>
      <c r="M7" s="1382">
        <v>4.924242424242424E-2</v>
      </c>
    </row>
    <row r="8" spans="1:13" s="449" customFormat="1" ht="20.100000000000001" customHeight="1">
      <c r="A8" s="1200">
        <v>2004</v>
      </c>
      <c r="B8" s="1377">
        <v>34523</v>
      </c>
      <c r="C8" s="1377">
        <v>9993</v>
      </c>
      <c r="D8" s="1384">
        <v>0.28945920111230194</v>
      </c>
      <c r="E8" s="1379">
        <v>25981</v>
      </c>
      <c r="F8" s="1377">
        <v>8979</v>
      </c>
      <c r="G8" s="1383">
        <v>0.34559870674723836</v>
      </c>
      <c r="H8" s="1379">
        <v>5491</v>
      </c>
      <c r="I8" s="1377">
        <v>837</v>
      </c>
      <c r="J8" s="1383">
        <v>0.1524312511382262</v>
      </c>
      <c r="K8" s="1377">
        <v>3051</v>
      </c>
      <c r="L8" s="1377">
        <v>177</v>
      </c>
      <c r="M8" s="1382">
        <v>5.801376597836775E-2</v>
      </c>
    </row>
    <row r="9" spans="1:13" s="449" customFormat="1" ht="20.100000000000001" customHeight="1">
      <c r="A9" s="1200">
        <v>2005</v>
      </c>
      <c r="B9" s="1377">
        <v>34232</v>
      </c>
      <c r="C9" s="1377">
        <v>10333</v>
      </c>
      <c r="D9" s="1384">
        <v>0.30185206824024302</v>
      </c>
      <c r="E9" s="1379">
        <v>25900</v>
      </c>
      <c r="F9" s="1377">
        <v>9328</v>
      </c>
      <c r="G9" s="1383">
        <v>0.36015444015444015</v>
      </c>
      <c r="H9" s="1379">
        <v>5373</v>
      </c>
      <c r="I9" s="1377">
        <v>821</v>
      </c>
      <c r="J9" s="1383">
        <v>0.15280104224827842</v>
      </c>
      <c r="K9" s="1377">
        <v>2959</v>
      </c>
      <c r="L9" s="1377">
        <v>184</v>
      </c>
      <c r="M9" s="1382">
        <v>6.2183169989861439E-2</v>
      </c>
    </row>
    <row r="10" spans="1:13" s="449" customFormat="1" ht="20.100000000000001" customHeight="1">
      <c r="A10" s="1200">
        <v>2006</v>
      </c>
      <c r="B10" s="1377">
        <v>33933</v>
      </c>
      <c r="C10" s="1377">
        <v>10326</v>
      </c>
      <c r="D10" s="1384">
        <v>0.30430554327645654</v>
      </c>
      <c r="E10" s="1379">
        <v>25848</v>
      </c>
      <c r="F10" s="1377">
        <v>9284</v>
      </c>
      <c r="G10" s="1383">
        <v>0.35917672547199009</v>
      </c>
      <c r="H10" s="1379">
        <v>5196</v>
      </c>
      <c r="I10" s="1377">
        <v>853</v>
      </c>
      <c r="J10" s="1383">
        <v>0.16416474210931487</v>
      </c>
      <c r="K10" s="1377">
        <v>2889</v>
      </c>
      <c r="L10" s="1377">
        <v>189</v>
      </c>
      <c r="M10" s="1382">
        <v>6.5420560747663545E-2</v>
      </c>
    </row>
    <row r="11" spans="1:13" s="449" customFormat="1" ht="20.100000000000001" customHeight="1">
      <c r="A11" s="1200">
        <v>2007</v>
      </c>
      <c r="B11" s="1377">
        <v>33892</v>
      </c>
      <c r="C11" s="1377">
        <v>10921</v>
      </c>
      <c r="D11" s="1384">
        <v>0.32222943467484955</v>
      </c>
      <c r="E11" s="1379">
        <v>25905</v>
      </c>
      <c r="F11" s="1377">
        <v>9842</v>
      </c>
      <c r="G11" s="1383">
        <v>0.37992665508589074</v>
      </c>
      <c r="H11" s="1379">
        <v>5149</v>
      </c>
      <c r="I11" s="1377">
        <v>874</v>
      </c>
      <c r="J11" s="1383">
        <v>0.16974169741697417</v>
      </c>
      <c r="K11" s="1377">
        <v>2838</v>
      </c>
      <c r="L11" s="1377">
        <v>205</v>
      </c>
      <c r="M11" s="1382">
        <v>7.2233967582804787E-2</v>
      </c>
    </row>
    <row r="12" spans="1:13" s="449" customFormat="1" ht="20.100000000000001" customHeight="1">
      <c r="A12" s="1200">
        <v>2008</v>
      </c>
      <c r="B12" s="1377">
        <v>33888</v>
      </c>
      <c r="C12" s="1377">
        <v>10687</v>
      </c>
      <c r="D12" s="1384">
        <v>0.31536237016052882</v>
      </c>
      <c r="E12" s="1379">
        <v>25954</v>
      </c>
      <c r="F12" s="1377">
        <v>9569</v>
      </c>
      <c r="G12" s="1383">
        <v>0.36869076057640443</v>
      </c>
      <c r="H12" s="1379">
        <v>5164</v>
      </c>
      <c r="I12" s="1377">
        <v>878</v>
      </c>
      <c r="J12" s="1383">
        <v>0.17002323780015491</v>
      </c>
      <c r="K12" s="1377">
        <v>2770</v>
      </c>
      <c r="L12" s="1377">
        <v>240</v>
      </c>
      <c r="M12" s="1382">
        <v>8.6642599277978335E-2</v>
      </c>
    </row>
    <row r="13" spans="1:13" s="449" customFormat="1" ht="20.100000000000001" customHeight="1">
      <c r="A13" s="1200">
        <v>2009</v>
      </c>
      <c r="B13" s="1377">
        <v>33833</v>
      </c>
      <c r="C13" s="1377">
        <v>11601.758000000002</v>
      </c>
      <c r="D13" s="1384">
        <v>0.34291248189637341</v>
      </c>
      <c r="E13" s="1379">
        <v>26089</v>
      </c>
      <c r="F13" s="1377">
        <v>10473.433000000001</v>
      </c>
      <c r="G13" s="1383">
        <v>0.40145015140480667</v>
      </c>
      <c r="H13" s="1379">
        <v>5105</v>
      </c>
      <c r="I13" s="1377">
        <v>895.88099999999997</v>
      </c>
      <c r="J13" s="1383">
        <v>0.17549089128305581</v>
      </c>
      <c r="K13" s="1377">
        <v>2639</v>
      </c>
      <c r="L13" s="1377">
        <v>232.44399999999999</v>
      </c>
      <c r="M13" s="1382">
        <v>8.8080333459643806E-2</v>
      </c>
    </row>
    <row r="14" spans="1:13" s="449" customFormat="1" ht="20.100000000000001" customHeight="1">
      <c r="A14" s="1200">
        <v>2010</v>
      </c>
      <c r="B14" s="1377">
        <v>33446.529000000002</v>
      </c>
      <c r="C14" s="1377">
        <v>12489.51</v>
      </c>
      <c r="D14" s="1384">
        <v>0.37341722365271446</v>
      </c>
      <c r="E14" s="1379">
        <v>26059.013999999999</v>
      </c>
      <c r="F14" s="1377">
        <v>11343.521000000001</v>
      </c>
      <c r="G14" s="1383">
        <v>0.43530123587945424</v>
      </c>
      <c r="H14" s="1379">
        <v>4903.4650000000001</v>
      </c>
      <c r="I14" s="1377">
        <v>904.69399999999996</v>
      </c>
      <c r="J14" s="1383">
        <v>0.18450096003540353</v>
      </c>
      <c r="K14" s="1377">
        <v>2484.0500000000002</v>
      </c>
      <c r="L14" s="1377">
        <v>241.29499999999999</v>
      </c>
      <c r="M14" s="1382">
        <v>9.7137738773374116E-2</v>
      </c>
    </row>
    <row r="15" spans="1:13" s="449" customFormat="1" ht="20.100000000000001" customHeight="1">
      <c r="A15" s="1200">
        <v>2011</v>
      </c>
      <c r="B15" s="1377">
        <v>33387.535000000003</v>
      </c>
      <c r="C15" s="1377">
        <v>12642.069</v>
      </c>
      <c r="D15" s="1384">
        <v>0.37864637206670088</v>
      </c>
      <c r="E15" s="1379">
        <v>26258.802</v>
      </c>
      <c r="F15" s="1377">
        <v>11486.079</v>
      </c>
      <c r="G15" s="1383">
        <v>0.43741824170044008</v>
      </c>
      <c r="H15" s="1379">
        <v>4751.7370000000001</v>
      </c>
      <c r="I15" s="1377">
        <v>913.59799999999996</v>
      </c>
      <c r="J15" s="1383">
        <v>0.19226611237111818</v>
      </c>
      <c r="K15" s="1377">
        <v>2376.9960000000001</v>
      </c>
      <c r="L15" s="1377">
        <v>242.392</v>
      </c>
      <c r="M15" s="1382">
        <v>0.10197408830305141</v>
      </c>
    </row>
    <row r="16" spans="1:13" s="449" customFormat="1" ht="20.100000000000001" customHeight="1">
      <c r="A16" s="1200">
        <v>2012</v>
      </c>
      <c r="B16" s="1377">
        <v>32516</v>
      </c>
      <c r="C16" s="1377">
        <v>12469</v>
      </c>
      <c r="D16" s="1384">
        <v>0.3834727518759995</v>
      </c>
      <c r="E16" s="1379">
        <v>25730</v>
      </c>
      <c r="F16" s="1377">
        <v>11329</v>
      </c>
      <c r="G16" s="1383">
        <v>0.44030314807617565</v>
      </c>
      <c r="H16" s="1379">
        <v>4566</v>
      </c>
      <c r="I16" s="1377">
        <v>900</v>
      </c>
      <c r="J16" s="1383">
        <v>0.19710906701708278</v>
      </c>
      <c r="K16" s="1377">
        <v>2221</v>
      </c>
      <c r="L16" s="1377">
        <v>239</v>
      </c>
      <c r="M16" s="1382">
        <v>0.10760918505177848</v>
      </c>
    </row>
    <row r="17" spans="1:13" s="449" customFormat="1" ht="20.100000000000001" customHeight="1">
      <c r="A17" s="1200">
        <v>2013</v>
      </c>
      <c r="B17" s="1377">
        <v>31900</v>
      </c>
      <c r="C17" s="1377">
        <v>12843</v>
      </c>
      <c r="D17" s="1384">
        <v>0.40260188087774296</v>
      </c>
      <c r="E17" s="1379">
        <v>25266</v>
      </c>
      <c r="F17" s="1377">
        <v>11644</v>
      </c>
      <c r="G17" s="1383">
        <v>0.46085648697854825</v>
      </c>
      <c r="H17" s="1379">
        <v>4468</v>
      </c>
      <c r="I17" s="1377">
        <v>941</v>
      </c>
      <c r="J17" s="1383">
        <v>0.21060877350044763</v>
      </c>
      <c r="K17" s="1377">
        <v>2166</v>
      </c>
      <c r="L17" s="1377">
        <v>258</v>
      </c>
      <c r="M17" s="1382">
        <v>0.11911357340720222</v>
      </c>
    </row>
    <row r="18" spans="1:13" s="449" customFormat="1" ht="20.100000000000001" customHeight="1">
      <c r="A18" s="1200">
        <v>2014</v>
      </c>
      <c r="B18" s="1377">
        <v>30926</v>
      </c>
      <c r="C18" s="1377">
        <v>12508</v>
      </c>
      <c r="D18" s="1384">
        <v>0.40444933066028582</v>
      </c>
      <c r="E18" s="1379">
        <v>24506</v>
      </c>
      <c r="F18" s="1377">
        <v>11323</v>
      </c>
      <c r="G18" s="1383">
        <v>0.46205011017709946</v>
      </c>
      <c r="H18" s="1379">
        <v>4366</v>
      </c>
      <c r="I18" s="1377">
        <v>934</v>
      </c>
      <c r="J18" s="1383">
        <v>0.21392579019697663</v>
      </c>
      <c r="K18" s="1377">
        <v>2055</v>
      </c>
      <c r="L18" s="1377">
        <v>251</v>
      </c>
      <c r="M18" s="1382">
        <v>0.12214111922141119</v>
      </c>
    </row>
    <row r="19" spans="1:13" s="449" customFormat="1" ht="20.100000000000001" customHeight="1">
      <c r="A19" s="1200">
        <v>2015</v>
      </c>
      <c r="B19" s="1378">
        <v>29830</v>
      </c>
      <c r="C19" s="1377">
        <v>11356.118</v>
      </c>
      <c r="D19" s="1384">
        <v>0.3806945357023131</v>
      </c>
      <c r="E19" s="1380">
        <v>23663</v>
      </c>
      <c r="F19" s="1377">
        <v>10158.522999999999</v>
      </c>
      <c r="G19" s="1383">
        <v>0.42929987744580145</v>
      </c>
      <c r="H19" s="1380">
        <v>4174</v>
      </c>
      <c r="I19" s="1381">
        <v>934.43799999999999</v>
      </c>
      <c r="J19" s="1383">
        <v>0.22387110685194059</v>
      </c>
      <c r="K19" s="1378">
        <v>1993</v>
      </c>
      <c r="L19" s="1381">
        <v>263.15699999999998</v>
      </c>
      <c r="M19" s="1382">
        <v>0.13204064224786752</v>
      </c>
    </row>
    <row r="20" spans="1:13" s="449" customFormat="1" ht="9.9499999999999993" customHeight="1" thickBot="1">
      <c r="A20" s="1012"/>
      <c r="B20" s="1008"/>
      <c r="C20" s="1008"/>
      <c r="D20" s="1009"/>
      <c r="E20" s="1017"/>
      <c r="F20" s="1008"/>
      <c r="G20" s="1018"/>
      <c r="H20" s="1017"/>
      <c r="I20" s="1008"/>
      <c r="J20" s="1018"/>
      <c r="K20" s="1385"/>
      <c r="L20" s="1385"/>
      <c r="M20" s="1010"/>
    </row>
    <row r="21" spans="1:13">
      <c r="A21" s="6" t="s">
        <v>460</v>
      </c>
    </row>
    <row r="22" spans="1:13">
      <c r="A22" s="2048" t="s">
        <v>220</v>
      </c>
      <c r="B22" s="2048"/>
      <c r="C22" s="2048"/>
      <c r="D22" s="2048"/>
      <c r="E22" s="2048"/>
      <c r="F22" s="2048"/>
      <c r="G22" s="2048"/>
      <c r="H22" s="2048"/>
      <c r="I22" s="2048"/>
      <c r="J22" s="2048"/>
      <c r="K22" s="2048"/>
      <c r="L22" s="2048"/>
      <c r="M22" s="2048"/>
    </row>
    <row r="23" spans="1:13" ht="33" customHeight="1">
      <c r="A23" s="2049" t="s">
        <v>231</v>
      </c>
      <c r="B23" s="2049"/>
      <c r="C23" s="2049"/>
      <c r="D23" s="2049"/>
      <c r="E23" s="2049"/>
      <c r="F23" s="2049"/>
      <c r="G23" s="2049"/>
      <c r="H23" s="2049"/>
      <c r="I23" s="2049"/>
      <c r="J23" s="2049"/>
      <c r="K23" s="2049"/>
      <c r="L23" s="2049"/>
      <c r="M23" s="2049"/>
    </row>
    <row r="24" spans="1:13">
      <c r="A24" s="57"/>
    </row>
    <row r="30" spans="1:13">
      <c r="L30" s="126"/>
    </row>
    <row r="33" spans="6:6">
      <c r="F33" s="38"/>
    </row>
  </sheetData>
  <mergeCells count="8">
    <mergeCell ref="A1:M1"/>
    <mergeCell ref="A22:M22"/>
    <mergeCell ref="A23:M23"/>
    <mergeCell ref="B2:D2"/>
    <mergeCell ref="E2:G2"/>
    <mergeCell ref="H2:J2"/>
    <mergeCell ref="K2:M2"/>
    <mergeCell ref="A2:A3"/>
  </mergeCells>
  <printOptions horizontalCentered="1"/>
  <pageMargins left="0.7" right="0.7" top="0.75" bottom="0.5" header="0.3" footer="0.3"/>
  <pageSetup scale="64" orientation="landscape" r:id="rId1"/>
  <headerFooter scaleWithDoc="0">
    <oddFooter>&amp;R2016 Data Tables</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60235-2694-4FE7-8673-0C72509FB0E2}">
  <sheetPr>
    <pageSetUpPr fitToPage="1"/>
  </sheetPr>
  <dimension ref="A1:I30"/>
  <sheetViews>
    <sheetView zoomScale="80" zoomScaleNormal="80" workbookViewId="0">
      <selection sqref="A1:H1"/>
    </sheetView>
  </sheetViews>
  <sheetFormatPr defaultRowHeight="12.75"/>
  <cols>
    <col min="1" max="1" width="14.7109375" customWidth="1"/>
    <col min="2" max="2" width="13.7109375" customWidth="1"/>
    <col min="3" max="3" width="16.7109375" customWidth="1"/>
    <col min="4" max="6" width="18.7109375" customWidth="1"/>
    <col min="7" max="7" width="17.7109375" customWidth="1"/>
    <col min="8" max="8" width="15.7109375" customWidth="1"/>
    <col min="232" max="232" width="20.140625" bestFit="1" customWidth="1"/>
    <col min="233" max="233" width="11.7109375" customWidth="1"/>
    <col min="234" max="239" width="13" customWidth="1"/>
    <col min="241" max="241" width="10.5703125" bestFit="1" customWidth="1"/>
    <col min="488" max="488" width="20.140625" bestFit="1" customWidth="1"/>
    <col min="489" max="489" width="11.7109375" customWidth="1"/>
    <col min="490" max="495" width="13" customWidth="1"/>
    <col min="497" max="497" width="10.5703125" bestFit="1" customWidth="1"/>
    <col min="744" max="744" width="20.140625" bestFit="1" customWidth="1"/>
    <col min="745" max="745" width="11.7109375" customWidth="1"/>
    <col min="746" max="751" width="13" customWidth="1"/>
    <col min="753" max="753" width="10.5703125" bestFit="1" customWidth="1"/>
    <col min="1000" max="1000" width="20.140625" bestFit="1" customWidth="1"/>
    <col min="1001" max="1001" width="11.7109375" customWidth="1"/>
    <col min="1002" max="1007" width="13" customWidth="1"/>
    <col min="1009" max="1009" width="10.5703125" bestFit="1" customWidth="1"/>
    <col min="1256" max="1256" width="20.140625" bestFit="1" customWidth="1"/>
    <col min="1257" max="1257" width="11.7109375" customWidth="1"/>
    <col min="1258" max="1263" width="13" customWidth="1"/>
    <col min="1265" max="1265" width="10.5703125" bestFit="1" customWidth="1"/>
    <col min="1512" max="1512" width="20.140625" bestFit="1" customWidth="1"/>
    <col min="1513" max="1513" width="11.7109375" customWidth="1"/>
    <col min="1514" max="1519" width="13" customWidth="1"/>
    <col min="1521" max="1521" width="10.5703125" bestFit="1" customWidth="1"/>
    <col min="1768" max="1768" width="20.140625" bestFit="1" customWidth="1"/>
    <col min="1769" max="1769" width="11.7109375" customWidth="1"/>
    <col min="1770" max="1775" width="13" customWidth="1"/>
    <col min="1777" max="1777" width="10.5703125" bestFit="1" customWidth="1"/>
    <col min="2024" max="2024" width="20.140625" bestFit="1" customWidth="1"/>
    <col min="2025" max="2025" width="11.7109375" customWidth="1"/>
    <col min="2026" max="2031" width="13" customWidth="1"/>
    <col min="2033" max="2033" width="10.5703125" bestFit="1" customWidth="1"/>
    <col min="2280" max="2280" width="20.140625" bestFit="1" customWidth="1"/>
    <col min="2281" max="2281" width="11.7109375" customWidth="1"/>
    <col min="2282" max="2287" width="13" customWidth="1"/>
    <col min="2289" max="2289" width="10.5703125" bestFit="1" customWidth="1"/>
    <col min="2536" max="2536" width="20.140625" bestFit="1" customWidth="1"/>
    <col min="2537" max="2537" width="11.7109375" customWidth="1"/>
    <col min="2538" max="2543" width="13" customWidth="1"/>
    <col min="2545" max="2545" width="10.5703125" bestFit="1" customWidth="1"/>
    <col min="2792" max="2792" width="20.140625" bestFit="1" customWidth="1"/>
    <col min="2793" max="2793" width="11.7109375" customWidth="1"/>
    <col min="2794" max="2799" width="13" customWidth="1"/>
    <col min="2801" max="2801" width="10.5703125" bestFit="1" customWidth="1"/>
    <col min="3048" max="3048" width="20.140625" bestFit="1" customWidth="1"/>
    <col min="3049" max="3049" width="11.7109375" customWidth="1"/>
    <col min="3050" max="3055" width="13" customWidth="1"/>
    <col min="3057" max="3057" width="10.5703125" bestFit="1" customWidth="1"/>
    <col min="3304" max="3304" width="20.140625" bestFit="1" customWidth="1"/>
    <col min="3305" max="3305" width="11.7109375" customWidth="1"/>
    <col min="3306" max="3311" width="13" customWidth="1"/>
    <col min="3313" max="3313" width="10.5703125" bestFit="1" customWidth="1"/>
    <col min="3560" max="3560" width="20.140625" bestFit="1" customWidth="1"/>
    <col min="3561" max="3561" width="11.7109375" customWidth="1"/>
    <col min="3562" max="3567" width="13" customWidth="1"/>
    <col min="3569" max="3569" width="10.5703125" bestFit="1" customWidth="1"/>
    <col min="3816" max="3816" width="20.140625" bestFit="1" customWidth="1"/>
    <col min="3817" max="3817" width="11.7109375" customWidth="1"/>
    <col min="3818" max="3823" width="13" customWidth="1"/>
    <col min="3825" max="3825" width="10.5703125" bestFit="1" customWidth="1"/>
    <col min="4072" max="4072" width="20.140625" bestFit="1" customWidth="1"/>
    <col min="4073" max="4073" width="11.7109375" customWidth="1"/>
    <col min="4074" max="4079" width="13" customWidth="1"/>
    <col min="4081" max="4081" width="10.5703125" bestFit="1" customWidth="1"/>
    <col min="4328" max="4328" width="20.140625" bestFit="1" customWidth="1"/>
    <col min="4329" max="4329" width="11.7109375" customWidth="1"/>
    <col min="4330" max="4335" width="13" customWidth="1"/>
    <col min="4337" max="4337" width="10.5703125" bestFit="1" customWidth="1"/>
    <col min="4584" max="4584" width="20.140625" bestFit="1" customWidth="1"/>
    <col min="4585" max="4585" width="11.7109375" customWidth="1"/>
    <col min="4586" max="4591" width="13" customWidth="1"/>
    <col min="4593" max="4593" width="10.5703125" bestFit="1" customWidth="1"/>
    <col min="4840" max="4840" width="20.140625" bestFit="1" customWidth="1"/>
    <col min="4841" max="4841" width="11.7109375" customWidth="1"/>
    <col min="4842" max="4847" width="13" customWidth="1"/>
    <col min="4849" max="4849" width="10.5703125" bestFit="1" customWidth="1"/>
    <col min="5096" max="5096" width="20.140625" bestFit="1" customWidth="1"/>
    <col min="5097" max="5097" width="11.7109375" customWidth="1"/>
    <col min="5098" max="5103" width="13" customWidth="1"/>
    <col min="5105" max="5105" width="10.5703125" bestFit="1" customWidth="1"/>
    <col min="5352" max="5352" width="20.140625" bestFit="1" customWidth="1"/>
    <col min="5353" max="5353" width="11.7109375" customWidth="1"/>
    <col min="5354" max="5359" width="13" customWidth="1"/>
    <col min="5361" max="5361" width="10.5703125" bestFit="1" customWidth="1"/>
    <col min="5608" max="5608" width="20.140625" bestFit="1" customWidth="1"/>
    <col min="5609" max="5609" width="11.7109375" customWidth="1"/>
    <col min="5610" max="5615" width="13" customWidth="1"/>
    <col min="5617" max="5617" width="10.5703125" bestFit="1" customWidth="1"/>
    <col min="5864" max="5864" width="20.140625" bestFit="1" customWidth="1"/>
    <col min="5865" max="5865" width="11.7109375" customWidth="1"/>
    <col min="5866" max="5871" width="13" customWidth="1"/>
    <col min="5873" max="5873" width="10.5703125" bestFit="1" customWidth="1"/>
    <col min="6120" max="6120" width="20.140625" bestFit="1" customWidth="1"/>
    <col min="6121" max="6121" width="11.7109375" customWidth="1"/>
    <col min="6122" max="6127" width="13" customWidth="1"/>
    <col min="6129" max="6129" width="10.5703125" bestFit="1" customWidth="1"/>
    <col min="6376" max="6376" width="20.140625" bestFit="1" customWidth="1"/>
    <col min="6377" max="6377" width="11.7109375" customWidth="1"/>
    <col min="6378" max="6383" width="13" customWidth="1"/>
    <col min="6385" max="6385" width="10.5703125" bestFit="1" customWidth="1"/>
    <col min="6632" max="6632" width="20.140625" bestFit="1" customWidth="1"/>
    <col min="6633" max="6633" width="11.7109375" customWidth="1"/>
    <col min="6634" max="6639" width="13" customWidth="1"/>
    <col min="6641" max="6641" width="10.5703125" bestFit="1" customWidth="1"/>
    <col min="6888" max="6888" width="20.140625" bestFit="1" customWidth="1"/>
    <col min="6889" max="6889" width="11.7109375" customWidth="1"/>
    <col min="6890" max="6895" width="13" customWidth="1"/>
    <col min="6897" max="6897" width="10.5703125" bestFit="1" customWidth="1"/>
    <col min="7144" max="7144" width="20.140625" bestFit="1" customWidth="1"/>
    <col min="7145" max="7145" width="11.7109375" customWidth="1"/>
    <col min="7146" max="7151" width="13" customWidth="1"/>
    <col min="7153" max="7153" width="10.5703125" bestFit="1" customWidth="1"/>
    <col min="7400" max="7400" width="20.140625" bestFit="1" customWidth="1"/>
    <col min="7401" max="7401" width="11.7109375" customWidth="1"/>
    <col min="7402" max="7407" width="13" customWidth="1"/>
    <col min="7409" max="7409" width="10.5703125" bestFit="1" customWidth="1"/>
    <col min="7656" max="7656" width="20.140625" bestFit="1" customWidth="1"/>
    <col min="7657" max="7657" width="11.7109375" customWidth="1"/>
    <col min="7658" max="7663" width="13" customWidth="1"/>
    <col min="7665" max="7665" width="10.5703125" bestFit="1" customWidth="1"/>
    <col min="7912" max="7912" width="20.140625" bestFit="1" customWidth="1"/>
    <col min="7913" max="7913" width="11.7109375" customWidth="1"/>
    <col min="7914" max="7919" width="13" customWidth="1"/>
    <col min="7921" max="7921" width="10.5703125" bestFit="1" customWidth="1"/>
    <col min="8168" max="8168" width="20.140625" bestFit="1" customWidth="1"/>
    <col min="8169" max="8169" width="11.7109375" customWidth="1"/>
    <col min="8170" max="8175" width="13" customWidth="1"/>
    <col min="8177" max="8177" width="10.5703125" bestFit="1" customWidth="1"/>
    <col min="8424" max="8424" width="20.140625" bestFit="1" customWidth="1"/>
    <col min="8425" max="8425" width="11.7109375" customWidth="1"/>
    <col min="8426" max="8431" width="13" customWidth="1"/>
    <col min="8433" max="8433" width="10.5703125" bestFit="1" customWidth="1"/>
    <col min="8680" max="8680" width="20.140625" bestFit="1" customWidth="1"/>
    <col min="8681" max="8681" width="11.7109375" customWidth="1"/>
    <col min="8682" max="8687" width="13" customWidth="1"/>
    <col min="8689" max="8689" width="10.5703125" bestFit="1" customWidth="1"/>
    <col min="8936" max="8936" width="20.140625" bestFit="1" customWidth="1"/>
    <col min="8937" max="8937" width="11.7109375" customWidth="1"/>
    <col min="8938" max="8943" width="13" customWidth="1"/>
    <col min="8945" max="8945" width="10.5703125" bestFit="1" customWidth="1"/>
    <col min="9192" max="9192" width="20.140625" bestFit="1" customWidth="1"/>
    <col min="9193" max="9193" width="11.7109375" customWidth="1"/>
    <col min="9194" max="9199" width="13" customWidth="1"/>
    <col min="9201" max="9201" width="10.5703125" bestFit="1" customWidth="1"/>
    <col min="9448" max="9448" width="20.140625" bestFit="1" customWidth="1"/>
    <col min="9449" max="9449" width="11.7109375" customWidth="1"/>
    <col min="9450" max="9455" width="13" customWidth="1"/>
    <col min="9457" max="9457" width="10.5703125" bestFit="1" customWidth="1"/>
    <col min="9704" max="9704" width="20.140625" bestFit="1" customWidth="1"/>
    <col min="9705" max="9705" width="11.7109375" customWidth="1"/>
    <col min="9706" max="9711" width="13" customWidth="1"/>
    <col min="9713" max="9713" width="10.5703125" bestFit="1" customWidth="1"/>
    <col min="9960" max="9960" width="20.140625" bestFit="1" customWidth="1"/>
    <col min="9961" max="9961" width="11.7109375" customWidth="1"/>
    <col min="9962" max="9967" width="13" customWidth="1"/>
    <col min="9969" max="9969" width="10.5703125" bestFit="1" customWidth="1"/>
    <col min="10216" max="10216" width="20.140625" bestFit="1" customWidth="1"/>
    <col min="10217" max="10217" width="11.7109375" customWidth="1"/>
    <col min="10218" max="10223" width="13" customWidth="1"/>
    <col min="10225" max="10225" width="10.5703125" bestFit="1" customWidth="1"/>
    <col min="10472" max="10472" width="20.140625" bestFit="1" customWidth="1"/>
    <col min="10473" max="10473" width="11.7109375" customWidth="1"/>
    <col min="10474" max="10479" width="13" customWidth="1"/>
    <col min="10481" max="10481" width="10.5703125" bestFit="1" customWidth="1"/>
    <col min="10728" max="10728" width="20.140625" bestFit="1" customWidth="1"/>
    <col min="10729" max="10729" width="11.7109375" customWidth="1"/>
    <col min="10730" max="10735" width="13" customWidth="1"/>
    <col min="10737" max="10737" width="10.5703125" bestFit="1" customWidth="1"/>
    <col min="10984" max="10984" width="20.140625" bestFit="1" customWidth="1"/>
    <col min="10985" max="10985" width="11.7109375" customWidth="1"/>
    <col min="10986" max="10991" width="13" customWidth="1"/>
    <col min="10993" max="10993" width="10.5703125" bestFit="1" customWidth="1"/>
    <col min="11240" max="11240" width="20.140625" bestFit="1" customWidth="1"/>
    <col min="11241" max="11241" width="11.7109375" customWidth="1"/>
    <col min="11242" max="11247" width="13" customWidth="1"/>
    <col min="11249" max="11249" width="10.5703125" bestFit="1" customWidth="1"/>
    <col min="11496" max="11496" width="20.140625" bestFit="1" customWidth="1"/>
    <col min="11497" max="11497" width="11.7109375" customWidth="1"/>
    <col min="11498" max="11503" width="13" customWidth="1"/>
    <col min="11505" max="11505" width="10.5703125" bestFit="1" customWidth="1"/>
    <col min="11752" max="11752" width="20.140625" bestFit="1" customWidth="1"/>
    <col min="11753" max="11753" width="11.7109375" customWidth="1"/>
    <col min="11754" max="11759" width="13" customWidth="1"/>
    <col min="11761" max="11761" width="10.5703125" bestFit="1" customWidth="1"/>
    <col min="12008" max="12008" width="20.140625" bestFit="1" customWidth="1"/>
    <col min="12009" max="12009" width="11.7109375" customWidth="1"/>
    <col min="12010" max="12015" width="13" customWidth="1"/>
    <col min="12017" max="12017" width="10.5703125" bestFit="1" customWidth="1"/>
    <col min="12264" max="12264" width="20.140625" bestFit="1" customWidth="1"/>
    <col min="12265" max="12265" width="11.7109375" customWidth="1"/>
    <col min="12266" max="12271" width="13" customWidth="1"/>
    <col min="12273" max="12273" width="10.5703125" bestFit="1" customWidth="1"/>
    <col min="12520" max="12520" width="20.140625" bestFit="1" customWidth="1"/>
    <col min="12521" max="12521" width="11.7109375" customWidth="1"/>
    <col min="12522" max="12527" width="13" customWidth="1"/>
    <col min="12529" max="12529" width="10.5703125" bestFit="1" customWidth="1"/>
    <col min="12776" max="12776" width="20.140625" bestFit="1" customWidth="1"/>
    <col min="12777" max="12777" width="11.7109375" customWidth="1"/>
    <col min="12778" max="12783" width="13" customWidth="1"/>
    <col min="12785" max="12785" width="10.5703125" bestFit="1" customWidth="1"/>
    <col min="13032" max="13032" width="20.140625" bestFit="1" customWidth="1"/>
    <col min="13033" max="13033" width="11.7109375" customWidth="1"/>
    <col min="13034" max="13039" width="13" customWidth="1"/>
    <col min="13041" max="13041" width="10.5703125" bestFit="1" customWidth="1"/>
    <col min="13288" max="13288" width="20.140625" bestFit="1" customWidth="1"/>
    <col min="13289" max="13289" width="11.7109375" customWidth="1"/>
    <col min="13290" max="13295" width="13" customWidth="1"/>
    <col min="13297" max="13297" width="10.5703125" bestFit="1" customWidth="1"/>
    <col min="13544" max="13544" width="20.140625" bestFit="1" customWidth="1"/>
    <col min="13545" max="13545" width="11.7109375" customWidth="1"/>
    <col min="13546" max="13551" width="13" customWidth="1"/>
    <col min="13553" max="13553" width="10.5703125" bestFit="1" customWidth="1"/>
    <col min="13800" max="13800" width="20.140625" bestFit="1" customWidth="1"/>
    <col min="13801" max="13801" width="11.7109375" customWidth="1"/>
    <col min="13802" max="13807" width="13" customWidth="1"/>
    <col min="13809" max="13809" width="10.5703125" bestFit="1" customWidth="1"/>
    <col min="14056" max="14056" width="20.140625" bestFit="1" customWidth="1"/>
    <col min="14057" max="14057" width="11.7109375" customWidth="1"/>
    <col min="14058" max="14063" width="13" customWidth="1"/>
    <col min="14065" max="14065" width="10.5703125" bestFit="1" customWidth="1"/>
    <col min="14312" max="14312" width="20.140625" bestFit="1" customWidth="1"/>
    <col min="14313" max="14313" width="11.7109375" customWidth="1"/>
    <col min="14314" max="14319" width="13" customWidth="1"/>
    <col min="14321" max="14321" width="10.5703125" bestFit="1" customWidth="1"/>
    <col min="14568" max="14568" width="20.140625" bestFit="1" customWidth="1"/>
    <col min="14569" max="14569" width="11.7109375" customWidth="1"/>
    <col min="14570" max="14575" width="13" customWidth="1"/>
    <col min="14577" max="14577" width="10.5703125" bestFit="1" customWidth="1"/>
    <col min="14824" max="14824" width="20.140625" bestFit="1" customWidth="1"/>
    <col min="14825" max="14825" width="11.7109375" customWidth="1"/>
    <col min="14826" max="14831" width="13" customWidth="1"/>
    <col min="14833" max="14833" width="10.5703125" bestFit="1" customWidth="1"/>
    <col min="15080" max="15080" width="20.140625" bestFit="1" customWidth="1"/>
    <col min="15081" max="15081" width="11.7109375" customWidth="1"/>
    <col min="15082" max="15087" width="13" customWidth="1"/>
    <col min="15089" max="15089" width="10.5703125" bestFit="1" customWidth="1"/>
    <col min="15336" max="15336" width="20.140625" bestFit="1" customWidth="1"/>
    <col min="15337" max="15337" width="11.7109375" customWidth="1"/>
    <col min="15338" max="15343" width="13" customWidth="1"/>
    <col min="15345" max="15345" width="10.5703125" bestFit="1" customWidth="1"/>
    <col min="15592" max="15592" width="20.140625" bestFit="1" customWidth="1"/>
    <col min="15593" max="15593" width="11.7109375" customWidth="1"/>
    <col min="15594" max="15599" width="13" customWidth="1"/>
    <col min="15601" max="15601" width="10.5703125" bestFit="1" customWidth="1"/>
    <col min="15848" max="15848" width="20.140625" bestFit="1" customWidth="1"/>
    <col min="15849" max="15849" width="11.7109375" customWidth="1"/>
    <col min="15850" max="15855" width="13" customWidth="1"/>
    <col min="15857" max="15857" width="10.5703125" bestFit="1" customWidth="1"/>
    <col min="16104" max="16104" width="20.140625" bestFit="1" customWidth="1"/>
    <col min="16105" max="16105" width="11.7109375" customWidth="1"/>
    <col min="16106" max="16111" width="13" customWidth="1"/>
    <col min="16113" max="16113" width="10.5703125" bestFit="1" customWidth="1"/>
  </cols>
  <sheetData>
    <row r="1" spans="1:9" ht="99.95" customHeight="1" thickBot="1">
      <c r="A1" s="1958" t="s">
        <v>424</v>
      </c>
      <c r="B1" s="1969"/>
      <c r="C1" s="1969"/>
      <c r="D1" s="1969"/>
      <c r="E1" s="1969"/>
      <c r="F1" s="1969"/>
      <c r="G1" s="1973"/>
      <c r="H1" s="1966"/>
    </row>
    <row r="2" spans="1:9" ht="24" customHeight="1">
      <c r="A2" s="2065" t="s">
        <v>232</v>
      </c>
      <c r="B2" s="2066" t="s">
        <v>233</v>
      </c>
      <c r="C2" s="2067"/>
      <c r="D2" s="2067"/>
      <c r="E2" s="2067"/>
      <c r="F2" s="2067"/>
      <c r="G2" s="1780"/>
      <c r="H2" s="1773"/>
    </row>
    <row r="3" spans="1:9" ht="60" customHeight="1" thickBot="1">
      <c r="A3" s="1999"/>
      <c r="B3" s="1001" t="s">
        <v>235</v>
      </c>
      <c r="C3" s="159" t="s">
        <v>236</v>
      </c>
      <c r="D3" s="159" t="s">
        <v>237</v>
      </c>
      <c r="E3" s="159" t="s">
        <v>238</v>
      </c>
      <c r="F3" s="159" t="s">
        <v>239</v>
      </c>
      <c r="G3" s="1781" t="s">
        <v>234</v>
      </c>
      <c r="H3" s="1782" t="s">
        <v>151</v>
      </c>
    </row>
    <row r="4" spans="1:9" s="449" customFormat="1" ht="12.95" customHeight="1">
      <c r="A4" s="997"/>
      <c r="B4" s="1002"/>
      <c r="C4" s="993"/>
      <c r="D4" s="993"/>
      <c r="E4" s="993"/>
      <c r="F4" s="993"/>
      <c r="G4" s="999"/>
      <c r="H4" s="994"/>
    </row>
    <row r="5" spans="1:9" s="449" customFormat="1" ht="26.1" customHeight="1">
      <c r="A5" s="997"/>
      <c r="B5" s="1002"/>
      <c r="C5" s="2064" t="s">
        <v>240</v>
      </c>
      <c r="D5" s="2064"/>
      <c r="E5" s="2064"/>
      <c r="F5" s="2064"/>
      <c r="G5" s="999"/>
      <c r="H5" s="994"/>
    </row>
    <row r="6" spans="1:9" s="449" customFormat="1" ht="12.95" customHeight="1">
      <c r="A6" s="997"/>
      <c r="B6" s="1002"/>
      <c r="C6" s="993"/>
      <c r="D6" s="993"/>
      <c r="E6" s="993"/>
      <c r="F6" s="993"/>
      <c r="G6" s="999"/>
      <c r="H6" s="994"/>
    </row>
    <row r="7" spans="1:9" s="449" customFormat="1" ht="26.1" customHeight="1">
      <c r="A7" s="1386">
        <v>2008</v>
      </c>
      <c r="B7" s="1387">
        <v>8059</v>
      </c>
      <c r="C7" s="1388">
        <v>6072</v>
      </c>
      <c r="D7" s="1388">
        <v>1053</v>
      </c>
      <c r="E7" s="1388">
        <v>574</v>
      </c>
      <c r="F7" s="1388">
        <v>360</v>
      </c>
      <c r="G7" s="1389">
        <v>20817</v>
      </c>
      <c r="H7" s="1390">
        <v>28876</v>
      </c>
    </row>
    <row r="8" spans="1:9" s="449" customFormat="1" ht="26.1" customHeight="1">
      <c r="A8" s="1386">
        <v>2009</v>
      </c>
      <c r="B8" s="1387">
        <v>9346</v>
      </c>
      <c r="C8" s="1388">
        <v>7143</v>
      </c>
      <c r="D8" s="1388">
        <v>1158</v>
      </c>
      <c r="E8" s="1388">
        <v>655</v>
      </c>
      <c r="F8" s="1388">
        <v>390</v>
      </c>
      <c r="G8" s="1389">
        <v>18451</v>
      </c>
      <c r="H8" s="1390">
        <v>27797</v>
      </c>
      <c r="I8" s="991"/>
    </row>
    <row r="9" spans="1:9" s="449" customFormat="1" ht="26.1" customHeight="1">
      <c r="A9" s="1386">
        <v>2010</v>
      </c>
      <c r="B9" s="1387">
        <v>9976</v>
      </c>
      <c r="C9" s="1388">
        <v>7722</v>
      </c>
      <c r="D9" s="1388">
        <v>1171</v>
      </c>
      <c r="E9" s="1388">
        <v>675</v>
      </c>
      <c r="F9" s="1388">
        <v>408</v>
      </c>
      <c r="G9" s="1389">
        <v>16401</v>
      </c>
      <c r="H9" s="1390">
        <v>26377</v>
      </c>
    </row>
    <row r="10" spans="1:9" s="449" customFormat="1" ht="26.1" customHeight="1">
      <c r="A10" s="1386">
        <v>2011</v>
      </c>
      <c r="B10" s="1387">
        <v>10220</v>
      </c>
      <c r="C10" s="1391">
        <v>7738</v>
      </c>
      <c r="D10" s="1391">
        <v>1362</v>
      </c>
      <c r="E10" s="1391">
        <v>740</v>
      </c>
      <c r="F10" s="1391">
        <v>380</v>
      </c>
      <c r="G10" s="1389">
        <v>15387</v>
      </c>
      <c r="H10" s="1390">
        <v>25607</v>
      </c>
    </row>
    <row r="11" spans="1:9" s="449" customFormat="1" ht="26.1" customHeight="1">
      <c r="A11" s="1386">
        <v>2012</v>
      </c>
      <c r="B11" s="1387">
        <v>9781</v>
      </c>
      <c r="C11" s="1391">
        <v>7387</v>
      </c>
      <c r="D11" s="1391">
        <v>1382</v>
      </c>
      <c r="E11" s="1391">
        <v>684</v>
      </c>
      <c r="F11" s="1391">
        <v>328</v>
      </c>
      <c r="G11" s="1389">
        <v>14434</v>
      </c>
      <c r="H11" s="1390">
        <v>24215</v>
      </c>
    </row>
    <row r="12" spans="1:9" s="449" customFormat="1" ht="26.1" customHeight="1">
      <c r="A12" s="1386">
        <v>2013</v>
      </c>
      <c r="B12" s="1387">
        <v>9270</v>
      </c>
      <c r="C12" s="1391">
        <v>6954</v>
      </c>
      <c r="D12" s="1391">
        <v>1351</v>
      </c>
      <c r="E12" s="1391">
        <v>649</v>
      </c>
      <c r="F12" s="1391">
        <v>316</v>
      </c>
      <c r="G12" s="1389">
        <v>14129</v>
      </c>
      <c r="H12" s="1390">
        <v>23399</v>
      </c>
    </row>
    <row r="13" spans="1:9" s="449" customFormat="1" ht="26.1" customHeight="1">
      <c r="A13" s="1386">
        <v>2014</v>
      </c>
      <c r="B13" s="1387">
        <v>8284.6851720047453</v>
      </c>
      <c r="C13" s="1391">
        <v>6181.9283511269277</v>
      </c>
      <c r="D13" s="1391">
        <v>1221.8960854092527</v>
      </c>
      <c r="E13" s="1391">
        <v>616.69086595492286</v>
      </c>
      <c r="F13" s="1391">
        <v>264.16986951364174</v>
      </c>
      <c r="G13" s="1389">
        <v>14059.314827995255</v>
      </c>
      <c r="H13" s="1390">
        <v>22344</v>
      </c>
    </row>
    <row r="14" spans="1:9" s="449" customFormat="1" ht="26.1" customHeight="1">
      <c r="A14" s="1386">
        <v>2015</v>
      </c>
      <c r="B14" s="1387">
        <v>7888</v>
      </c>
      <c r="C14" s="1391">
        <v>5826</v>
      </c>
      <c r="D14" s="1391">
        <v>1192</v>
      </c>
      <c r="E14" s="1391">
        <v>615</v>
      </c>
      <c r="F14" s="1391">
        <v>255</v>
      </c>
      <c r="G14" s="1389">
        <v>14278</v>
      </c>
      <c r="H14" s="1390">
        <v>22166</v>
      </c>
    </row>
    <row r="15" spans="1:9" s="449" customFormat="1" ht="12.95" customHeight="1">
      <c r="A15" s="997"/>
      <c r="B15" s="1002"/>
      <c r="C15" s="993"/>
      <c r="D15" s="993"/>
      <c r="E15" s="993"/>
      <c r="F15" s="993"/>
      <c r="G15" s="999"/>
      <c r="H15" s="994"/>
    </row>
    <row r="16" spans="1:9" s="449" customFormat="1" ht="26.1" customHeight="1">
      <c r="A16" s="997" t="s">
        <v>399</v>
      </c>
      <c r="B16" s="1002"/>
      <c r="C16" s="2064" t="s">
        <v>241</v>
      </c>
      <c r="D16" s="2064"/>
      <c r="E16" s="2064"/>
      <c r="F16" s="2064"/>
      <c r="G16" s="999"/>
      <c r="H16" s="994"/>
    </row>
    <row r="17" spans="1:8" s="449" customFormat="1" ht="12.95" customHeight="1">
      <c r="A17" s="997"/>
      <c r="B17" s="1002"/>
      <c r="C17" s="993"/>
      <c r="D17" s="993"/>
      <c r="E17" s="993"/>
      <c r="F17" s="993"/>
      <c r="G17" s="999"/>
      <c r="H17" s="994"/>
    </row>
    <row r="18" spans="1:8" s="449" customFormat="1" ht="26.1" customHeight="1">
      <c r="A18" s="1386">
        <v>2008</v>
      </c>
      <c r="B18" s="1392">
        <v>0.27908990164842779</v>
      </c>
      <c r="C18" s="1393">
        <v>0.2102784319157778</v>
      </c>
      <c r="D18" s="1393">
        <v>3.646626956642194E-2</v>
      </c>
      <c r="E18" s="1393">
        <v>1.987809945975897E-2</v>
      </c>
      <c r="F18" s="1393">
        <v>1.246710070646904E-2</v>
      </c>
      <c r="G18" s="1394">
        <v>0.72091009835157227</v>
      </c>
      <c r="H18" s="1395">
        <v>1</v>
      </c>
    </row>
    <row r="19" spans="1:8" s="449" customFormat="1" ht="26.1" customHeight="1">
      <c r="A19" s="1386">
        <v>2009</v>
      </c>
      <c r="B19" s="1392">
        <v>0.33622333345325034</v>
      </c>
      <c r="C19" s="1393">
        <v>0.25697017663776667</v>
      </c>
      <c r="D19" s="1393">
        <v>4.1659171853077673E-2</v>
      </c>
      <c r="E19" s="1393">
        <v>2.3563693923804727E-2</v>
      </c>
      <c r="F19" s="1393">
        <v>1.4030291038601287E-2</v>
      </c>
      <c r="G19" s="1394">
        <v>0.66377666654674961</v>
      </c>
      <c r="H19" s="1395">
        <v>1</v>
      </c>
    </row>
    <row r="20" spans="1:8" s="449" customFormat="1" ht="26.1" customHeight="1">
      <c r="A20" s="1386">
        <v>2010</v>
      </c>
      <c r="B20" s="1392">
        <v>0.378208287523221</v>
      </c>
      <c r="C20" s="1393">
        <v>0.29275505174963035</v>
      </c>
      <c r="D20" s="1393">
        <v>4.4394737839784662E-2</v>
      </c>
      <c r="E20" s="1393">
        <v>2.5590476551541116E-2</v>
      </c>
      <c r="F20" s="1393">
        <v>1.5468021382264852E-2</v>
      </c>
      <c r="G20" s="1394">
        <v>0.621791712476779</v>
      </c>
      <c r="H20" s="1395">
        <v>1</v>
      </c>
    </row>
    <row r="21" spans="1:8" s="449" customFormat="1" ht="26.1" customHeight="1">
      <c r="A21" s="1386">
        <v>2011</v>
      </c>
      <c r="B21" s="1392">
        <v>0.39910961846370135</v>
      </c>
      <c r="C21" s="1393">
        <v>0.30218299683680244</v>
      </c>
      <c r="D21" s="1393">
        <v>5.3188581247315188E-2</v>
      </c>
      <c r="E21" s="1393">
        <v>2.8898348107939235E-2</v>
      </c>
      <c r="F21" s="1393">
        <v>1.4839692271644472E-2</v>
      </c>
      <c r="G21" s="1394">
        <v>0.60096848517983359</v>
      </c>
      <c r="H21" s="1395">
        <v>1</v>
      </c>
    </row>
    <row r="22" spans="1:8" s="449" customFormat="1" ht="26.1" customHeight="1">
      <c r="A22" s="1386">
        <v>2012</v>
      </c>
      <c r="B22" s="1392">
        <v>0.40392318810654554</v>
      </c>
      <c r="C22" s="1393">
        <v>0.3050588478215982</v>
      </c>
      <c r="D22" s="1393">
        <v>5.7072062771009707E-2</v>
      </c>
      <c r="E22" s="1393">
        <v>2.8246954367127812E-2</v>
      </c>
      <c r="F22" s="1393">
        <v>1.3545323146809828E-2</v>
      </c>
      <c r="G22" s="1394">
        <v>0.59607681189345452</v>
      </c>
      <c r="H22" s="1395">
        <v>1</v>
      </c>
    </row>
    <row r="23" spans="1:8" s="449" customFormat="1" ht="26.1" customHeight="1">
      <c r="A23" s="1386">
        <v>2013</v>
      </c>
      <c r="B23" s="1392">
        <v>0.39617077652891147</v>
      </c>
      <c r="C23" s="1393">
        <v>0.29719218770032907</v>
      </c>
      <c r="D23" s="1393">
        <v>5.7737510150006409E-2</v>
      </c>
      <c r="E23" s="1393">
        <v>2.7736228043933501E-2</v>
      </c>
      <c r="F23" s="1393">
        <v>1.3504850634642506E-2</v>
      </c>
      <c r="G23" s="1394">
        <v>0.60382922347108847</v>
      </c>
      <c r="H23" s="1395">
        <v>1</v>
      </c>
    </row>
    <row r="24" spans="1:8" s="449" customFormat="1" ht="26.1" customHeight="1">
      <c r="A24" s="1386">
        <v>2014</v>
      </c>
      <c r="B24" s="1392">
        <v>0.37077896401739818</v>
      </c>
      <c r="C24" s="1393">
        <v>0.27667062079873467</v>
      </c>
      <c r="D24" s="1393">
        <v>5.468564650059312E-2</v>
      </c>
      <c r="E24" s="1393">
        <v>2.7599841834717278E-2</v>
      </c>
      <c r="F24" s="1393">
        <v>1.1822854883353103E-2</v>
      </c>
      <c r="G24" s="1394">
        <v>0.62922103598260182</v>
      </c>
      <c r="H24" s="1395">
        <v>1</v>
      </c>
    </row>
    <row r="25" spans="1:8" s="449" customFormat="1" ht="26.1" customHeight="1">
      <c r="A25" s="1386">
        <v>2015</v>
      </c>
      <c r="B25" s="1392">
        <v>0.35586032662636469</v>
      </c>
      <c r="C25" s="1393">
        <v>0.26283497248037535</v>
      </c>
      <c r="D25" s="1393">
        <v>5.3776053415140308E-2</v>
      </c>
      <c r="E25" s="1393">
        <v>2.7745195344220878E-2</v>
      </c>
      <c r="F25" s="1393">
        <v>1.1504105386628169E-2</v>
      </c>
      <c r="G25" s="1394">
        <v>0.64413967337363531</v>
      </c>
      <c r="H25" s="1395">
        <v>1</v>
      </c>
    </row>
    <row r="26" spans="1:8" s="449" customFormat="1" ht="12.95" customHeight="1" thickBot="1">
      <c r="A26" s="998"/>
      <c r="B26" s="1003"/>
      <c r="C26" s="995"/>
      <c r="D26" s="995"/>
      <c r="E26" s="995"/>
      <c r="F26" s="995"/>
      <c r="G26" s="1000"/>
      <c r="H26" s="996"/>
    </row>
    <row r="27" spans="1:8">
      <c r="A27" t="s">
        <v>399</v>
      </c>
    </row>
    <row r="28" spans="1:8">
      <c r="A28" s="8" t="s">
        <v>242</v>
      </c>
      <c r="B28" s="8"/>
      <c r="C28" s="8"/>
      <c r="D28" s="8"/>
      <c r="E28" s="8"/>
      <c r="F28" s="56"/>
      <c r="G28" s="8"/>
      <c r="H28" s="8"/>
    </row>
    <row r="29" spans="1:8">
      <c r="A29" s="8" t="s">
        <v>243</v>
      </c>
      <c r="B29" s="8"/>
      <c r="C29" s="8"/>
      <c r="D29" s="8"/>
      <c r="E29" s="8"/>
      <c r="F29" s="8"/>
      <c r="G29" s="8"/>
      <c r="H29" s="8"/>
    </row>
    <row r="30" spans="1:8">
      <c r="A30" s="3" t="s">
        <v>244</v>
      </c>
      <c r="B30" s="8"/>
      <c r="C30" s="8"/>
      <c r="D30" s="8"/>
      <c r="E30" s="8"/>
      <c r="F30" s="8"/>
      <c r="G30" s="8"/>
      <c r="H30" s="8"/>
    </row>
  </sheetData>
  <mergeCells count="5">
    <mergeCell ref="A1:H1"/>
    <mergeCell ref="C5:F5"/>
    <mergeCell ref="C16:F16"/>
    <mergeCell ref="A2:A3"/>
    <mergeCell ref="B2:F2"/>
  </mergeCells>
  <printOptions horizontalCentered="1"/>
  <pageMargins left="0.7" right="0.7" top="0.75" bottom="0.5" header="0.3" footer="0.3"/>
  <pageSetup scale="70" orientation="landscape" r:id="rId1"/>
  <headerFooter scaleWithDoc="0">
    <oddFooter>&amp;R2016 Data Tables</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69B2C-67C8-429A-87BA-54B6FF9028C8}">
  <sheetPr>
    <pageSetUpPr fitToPage="1"/>
  </sheetPr>
  <dimension ref="A1:I25"/>
  <sheetViews>
    <sheetView zoomScale="80" zoomScaleNormal="80" workbookViewId="0">
      <selection sqref="A1:I1"/>
    </sheetView>
  </sheetViews>
  <sheetFormatPr defaultRowHeight="12.75"/>
  <cols>
    <col min="1" max="1" width="22.7109375" customWidth="1"/>
    <col min="2" max="2" width="13.7109375" customWidth="1"/>
    <col min="3" max="3" width="18.7109375" customWidth="1"/>
    <col min="4" max="4" width="17.7109375" customWidth="1"/>
    <col min="5" max="5" width="16.7109375" customWidth="1"/>
    <col min="6" max="7" width="15.7109375" customWidth="1"/>
    <col min="8" max="8" width="18.7109375" customWidth="1"/>
    <col min="9" max="9" width="21.7109375" customWidth="1"/>
    <col min="200" max="200" width="20.140625" bestFit="1" customWidth="1"/>
    <col min="201" max="201" width="11.7109375" customWidth="1"/>
    <col min="202" max="207" width="13" customWidth="1"/>
    <col min="209" max="209" width="10.5703125" bestFit="1" customWidth="1"/>
    <col min="456" max="456" width="20.140625" bestFit="1" customWidth="1"/>
    <col min="457" max="457" width="11.7109375" customWidth="1"/>
    <col min="458" max="463" width="13" customWidth="1"/>
    <col min="465" max="465" width="10.5703125" bestFit="1" customWidth="1"/>
    <col min="712" max="712" width="20.140625" bestFit="1" customWidth="1"/>
    <col min="713" max="713" width="11.7109375" customWidth="1"/>
    <col min="714" max="719" width="13" customWidth="1"/>
    <col min="721" max="721" width="10.5703125" bestFit="1" customWidth="1"/>
    <col min="968" max="968" width="20.140625" bestFit="1" customWidth="1"/>
    <col min="969" max="969" width="11.7109375" customWidth="1"/>
    <col min="970" max="975" width="13" customWidth="1"/>
    <col min="977" max="977" width="10.5703125" bestFit="1" customWidth="1"/>
    <col min="1224" max="1224" width="20.140625" bestFit="1" customWidth="1"/>
    <col min="1225" max="1225" width="11.7109375" customWidth="1"/>
    <col min="1226" max="1231" width="13" customWidth="1"/>
    <col min="1233" max="1233" width="10.5703125" bestFit="1" customWidth="1"/>
    <col min="1480" max="1480" width="20.140625" bestFit="1" customWidth="1"/>
    <col min="1481" max="1481" width="11.7109375" customWidth="1"/>
    <col min="1482" max="1487" width="13" customWidth="1"/>
    <col min="1489" max="1489" width="10.5703125" bestFit="1" customWidth="1"/>
    <col min="1736" max="1736" width="20.140625" bestFit="1" customWidth="1"/>
    <col min="1737" max="1737" width="11.7109375" customWidth="1"/>
    <col min="1738" max="1743" width="13" customWidth="1"/>
    <col min="1745" max="1745" width="10.5703125" bestFit="1" customWidth="1"/>
    <col min="1992" max="1992" width="20.140625" bestFit="1" customWidth="1"/>
    <col min="1993" max="1993" width="11.7109375" customWidth="1"/>
    <col min="1994" max="1999" width="13" customWidth="1"/>
    <col min="2001" max="2001" width="10.5703125" bestFit="1" customWidth="1"/>
    <col min="2248" max="2248" width="20.140625" bestFit="1" customWidth="1"/>
    <col min="2249" max="2249" width="11.7109375" customWidth="1"/>
    <col min="2250" max="2255" width="13" customWidth="1"/>
    <col min="2257" max="2257" width="10.5703125" bestFit="1" customWidth="1"/>
    <col min="2504" max="2504" width="20.140625" bestFit="1" customWidth="1"/>
    <col min="2505" max="2505" width="11.7109375" customWidth="1"/>
    <col min="2506" max="2511" width="13" customWidth="1"/>
    <col min="2513" max="2513" width="10.5703125" bestFit="1" customWidth="1"/>
    <col min="2760" max="2760" width="20.140625" bestFit="1" customWidth="1"/>
    <col min="2761" max="2761" width="11.7109375" customWidth="1"/>
    <col min="2762" max="2767" width="13" customWidth="1"/>
    <col min="2769" max="2769" width="10.5703125" bestFit="1" customWidth="1"/>
    <col min="3016" max="3016" width="20.140625" bestFit="1" customWidth="1"/>
    <col min="3017" max="3017" width="11.7109375" customWidth="1"/>
    <col min="3018" max="3023" width="13" customWidth="1"/>
    <col min="3025" max="3025" width="10.5703125" bestFit="1" customWidth="1"/>
    <col min="3272" max="3272" width="20.140625" bestFit="1" customWidth="1"/>
    <col min="3273" max="3273" width="11.7109375" customWidth="1"/>
    <col min="3274" max="3279" width="13" customWidth="1"/>
    <col min="3281" max="3281" width="10.5703125" bestFit="1" customWidth="1"/>
    <col min="3528" max="3528" width="20.140625" bestFit="1" customWidth="1"/>
    <col min="3529" max="3529" width="11.7109375" customWidth="1"/>
    <col min="3530" max="3535" width="13" customWidth="1"/>
    <col min="3537" max="3537" width="10.5703125" bestFit="1" customWidth="1"/>
    <col min="3784" max="3784" width="20.140625" bestFit="1" customWidth="1"/>
    <col min="3785" max="3785" width="11.7109375" customWidth="1"/>
    <col min="3786" max="3791" width="13" customWidth="1"/>
    <col min="3793" max="3793" width="10.5703125" bestFit="1" customWidth="1"/>
    <col min="4040" max="4040" width="20.140625" bestFit="1" customWidth="1"/>
    <col min="4041" max="4041" width="11.7109375" customWidth="1"/>
    <col min="4042" max="4047" width="13" customWidth="1"/>
    <col min="4049" max="4049" width="10.5703125" bestFit="1" customWidth="1"/>
    <col min="4296" max="4296" width="20.140625" bestFit="1" customWidth="1"/>
    <col min="4297" max="4297" width="11.7109375" customWidth="1"/>
    <col min="4298" max="4303" width="13" customWidth="1"/>
    <col min="4305" max="4305" width="10.5703125" bestFit="1" customWidth="1"/>
    <col min="4552" max="4552" width="20.140625" bestFit="1" customWidth="1"/>
    <col min="4553" max="4553" width="11.7109375" customWidth="1"/>
    <col min="4554" max="4559" width="13" customWidth="1"/>
    <col min="4561" max="4561" width="10.5703125" bestFit="1" customWidth="1"/>
    <col min="4808" max="4808" width="20.140625" bestFit="1" customWidth="1"/>
    <col min="4809" max="4809" width="11.7109375" customWidth="1"/>
    <col min="4810" max="4815" width="13" customWidth="1"/>
    <col min="4817" max="4817" width="10.5703125" bestFit="1" customWidth="1"/>
    <col min="5064" max="5064" width="20.140625" bestFit="1" customWidth="1"/>
    <col min="5065" max="5065" width="11.7109375" customWidth="1"/>
    <col min="5066" max="5071" width="13" customWidth="1"/>
    <col min="5073" max="5073" width="10.5703125" bestFit="1" customWidth="1"/>
    <col min="5320" max="5320" width="20.140625" bestFit="1" customWidth="1"/>
    <col min="5321" max="5321" width="11.7109375" customWidth="1"/>
    <col min="5322" max="5327" width="13" customWidth="1"/>
    <col min="5329" max="5329" width="10.5703125" bestFit="1" customWidth="1"/>
    <col min="5576" max="5576" width="20.140625" bestFit="1" customWidth="1"/>
    <col min="5577" max="5577" width="11.7109375" customWidth="1"/>
    <col min="5578" max="5583" width="13" customWidth="1"/>
    <col min="5585" max="5585" width="10.5703125" bestFit="1" customWidth="1"/>
    <col min="5832" max="5832" width="20.140625" bestFit="1" customWidth="1"/>
    <col min="5833" max="5833" width="11.7109375" customWidth="1"/>
    <col min="5834" max="5839" width="13" customWidth="1"/>
    <col min="5841" max="5841" width="10.5703125" bestFit="1" customWidth="1"/>
    <col min="6088" max="6088" width="20.140625" bestFit="1" customWidth="1"/>
    <col min="6089" max="6089" width="11.7109375" customWidth="1"/>
    <col min="6090" max="6095" width="13" customWidth="1"/>
    <col min="6097" max="6097" width="10.5703125" bestFit="1" customWidth="1"/>
    <col min="6344" max="6344" width="20.140625" bestFit="1" customWidth="1"/>
    <col min="6345" max="6345" width="11.7109375" customWidth="1"/>
    <col min="6346" max="6351" width="13" customWidth="1"/>
    <col min="6353" max="6353" width="10.5703125" bestFit="1" customWidth="1"/>
    <col min="6600" max="6600" width="20.140625" bestFit="1" customWidth="1"/>
    <col min="6601" max="6601" width="11.7109375" customWidth="1"/>
    <col min="6602" max="6607" width="13" customWidth="1"/>
    <col min="6609" max="6609" width="10.5703125" bestFit="1" customWidth="1"/>
    <col min="6856" max="6856" width="20.140625" bestFit="1" customWidth="1"/>
    <col min="6857" max="6857" width="11.7109375" customWidth="1"/>
    <col min="6858" max="6863" width="13" customWidth="1"/>
    <col min="6865" max="6865" width="10.5703125" bestFit="1" customWidth="1"/>
    <col min="7112" max="7112" width="20.140625" bestFit="1" customWidth="1"/>
    <col min="7113" max="7113" width="11.7109375" customWidth="1"/>
    <col min="7114" max="7119" width="13" customWidth="1"/>
    <col min="7121" max="7121" width="10.5703125" bestFit="1" customWidth="1"/>
    <col min="7368" max="7368" width="20.140625" bestFit="1" customWidth="1"/>
    <col min="7369" max="7369" width="11.7109375" customWidth="1"/>
    <col min="7370" max="7375" width="13" customWidth="1"/>
    <col min="7377" max="7377" width="10.5703125" bestFit="1" customWidth="1"/>
    <col min="7624" max="7624" width="20.140625" bestFit="1" customWidth="1"/>
    <col min="7625" max="7625" width="11.7109375" customWidth="1"/>
    <col min="7626" max="7631" width="13" customWidth="1"/>
    <col min="7633" max="7633" width="10.5703125" bestFit="1" customWidth="1"/>
    <col min="7880" max="7880" width="20.140625" bestFit="1" customWidth="1"/>
    <col min="7881" max="7881" width="11.7109375" customWidth="1"/>
    <col min="7882" max="7887" width="13" customWidth="1"/>
    <col min="7889" max="7889" width="10.5703125" bestFit="1" customWidth="1"/>
    <col min="8136" max="8136" width="20.140625" bestFit="1" customWidth="1"/>
    <col min="8137" max="8137" width="11.7109375" customWidth="1"/>
    <col min="8138" max="8143" width="13" customWidth="1"/>
    <col min="8145" max="8145" width="10.5703125" bestFit="1" customWidth="1"/>
    <col min="8392" max="8392" width="20.140625" bestFit="1" customWidth="1"/>
    <col min="8393" max="8393" width="11.7109375" customWidth="1"/>
    <col min="8394" max="8399" width="13" customWidth="1"/>
    <col min="8401" max="8401" width="10.5703125" bestFit="1" customWidth="1"/>
    <col min="8648" max="8648" width="20.140625" bestFit="1" customWidth="1"/>
    <col min="8649" max="8649" width="11.7109375" customWidth="1"/>
    <col min="8650" max="8655" width="13" customWidth="1"/>
    <col min="8657" max="8657" width="10.5703125" bestFit="1" customWidth="1"/>
    <col min="8904" max="8904" width="20.140625" bestFit="1" customWidth="1"/>
    <col min="8905" max="8905" width="11.7109375" customWidth="1"/>
    <col min="8906" max="8911" width="13" customWidth="1"/>
    <col min="8913" max="8913" width="10.5703125" bestFit="1" customWidth="1"/>
    <col min="9160" max="9160" width="20.140625" bestFit="1" customWidth="1"/>
    <col min="9161" max="9161" width="11.7109375" customWidth="1"/>
    <col min="9162" max="9167" width="13" customWidth="1"/>
    <col min="9169" max="9169" width="10.5703125" bestFit="1" customWidth="1"/>
    <col min="9416" max="9416" width="20.140625" bestFit="1" customWidth="1"/>
    <col min="9417" max="9417" width="11.7109375" customWidth="1"/>
    <col min="9418" max="9423" width="13" customWidth="1"/>
    <col min="9425" max="9425" width="10.5703125" bestFit="1" customWidth="1"/>
    <col min="9672" max="9672" width="20.140625" bestFit="1" customWidth="1"/>
    <col min="9673" max="9673" width="11.7109375" customWidth="1"/>
    <col min="9674" max="9679" width="13" customWidth="1"/>
    <col min="9681" max="9681" width="10.5703125" bestFit="1" customWidth="1"/>
    <col min="9928" max="9928" width="20.140625" bestFit="1" customWidth="1"/>
    <col min="9929" max="9929" width="11.7109375" customWidth="1"/>
    <col min="9930" max="9935" width="13" customWidth="1"/>
    <col min="9937" max="9937" width="10.5703125" bestFit="1" customWidth="1"/>
    <col min="10184" max="10184" width="20.140625" bestFit="1" customWidth="1"/>
    <col min="10185" max="10185" width="11.7109375" customWidth="1"/>
    <col min="10186" max="10191" width="13" customWidth="1"/>
    <col min="10193" max="10193" width="10.5703125" bestFit="1" customWidth="1"/>
    <col min="10440" max="10440" width="20.140625" bestFit="1" customWidth="1"/>
    <col min="10441" max="10441" width="11.7109375" customWidth="1"/>
    <col min="10442" max="10447" width="13" customWidth="1"/>
    <col min="10449" max="10449" width="10.5703125" bestFit="1" customWidth="1"/>
    <col min="10696" max="10696" width="20.140625" bestFit="1" customWidth="1"/>
    <col min="10697" max="10697" width="11.7109375" customWidth="1"/>
    <col min="10698" max="10703" width="13" customWidth="1"/>
    <col min="10705" max="10705" width="10.5703125" bestFit="1" customWidth="1"/>
    <col min="10952" max="10952" width="20.140625" bestFit="1" customWidth="1"/>
    <col min="10953" max="10953" width="11.7109375" customWidth="1"/>
    <col min="10954" max="10959" width="13" customWidth="1"/>
    <col min="10961" max="10961" width="10.5703125" bestFit="1" customWidth="1"/>
    <col min="11208" max="11208" width="20.140625" bestFit="1" customWidth="1"/>
    <col min="11209" max="11209" width="11.7109375" customWidth="1"/>
    <col min="11210" max="11215" width="13" customWidth="1"/>
    <col min="11217" max="11217" width="10.5703125" bestFit="1" customWidth="1"/>
    <col min="11464" max="11464" width="20.140625" bestFit="1" customWidth="1"/>
    <col min="11465" max="11465" width="11.7109375" customWidth="1"/>
    <col min="11466" max="11471" width="13" customWidth="1"/>
    <col min="11473" max="11473" width="10.5703125" bestFit="1" customWidth="1"/>
    <col min="11720" max="11720" width="20.140625" bestFit="1" customWidth="1"/>
    <col min="11721" max="11721" width="11.7109375" customWidth="1"/>
    <col min="11722" max="11727" width="13" customWidth="1"/>
    <col min="11729" max="11729" width="10.5703125" bestFit="1" customWidth="1"/>
    <col min="11976" max="11976" width="20.140625" bestFit="1" customWidth="1"/>
    <col min="11977" max="11977" width="11.7109375" customWidth="1"/>
    <col min="11978" max="11983" width="13" customWidth="1"/>
    <col min="11985" max="11985" width="10.5703125" bestFit="1" customWidth="1"/>
    <col min="12232" max="12232" width="20.140625" bestFit="1" customWidth="1"/>
    <col min="12233" max="12233" width="11.7109375" customWidth="1"/>
    <col min="12234" max="12239" width="13" customWidth="1"/>
    <col min="12241" max="12241" width="10.5703125" bestFit="1" customWidth="1"/>
    <col min="12488" max="12488" width="20.140625" bestFit="1" customWidth="1"/>
    <col min="12489" max="12489" width="11.7109375" customWidth="1"/>
    <col min="12490" max="12495" width="13" customWidth="1"/>
    <col min="12497" max="12497" width="10.5703125" bestFit="1" customWidth="1"/>
    <col min="12744" max="12744" width="20.140625" bestFit="1" customWidth="1"/>
    <col min="12745" max="12745" width="11.7109375" customWidth="1"/>
    <col min="12746" max="12751" width="13" customWidth="1"/>
    <col min="12753" max="12753" width="10.5703125" bestFit="1" customWidth="1"/>
    <col min="13000" max="13000" width="20.140625" bestFit="1" customWidth="1"/>
    <col min="13001" max="13001" width="11.7109375" customWidth="1"/>
    <col min="13002" max="13007" width="13" customWidth="1"/>
    <col min="13009" max="13009" width="10.5703125" bestFit="1" customWidth="1"/>
    <col min="13256" max="13256" width="20.140625" bestFit="1" customWidth="1"/>
    <col min="13257" max="13257" width="11.7109375" customWidth="1"/>
    <col min="13258" max="13263" width="13" customWidth="1"/>
    <col min="13265" max="13265" width="10.5703125" bestFit="1" customWidth="1"/>
    <col min="13512" max="13512" width="20.140625" bestFit="1" customWidth="1"/>
    <col min="13513" max="13513" width="11.7109375" customWidth="1"/>
    <col min="13514" max="13519" width="13" customWidth="1"/>
    <col min="13521" max="13521" width="10.5703125" bestFit="1" customWidth="1"/>
    <col min="13768" max="13768" width="20.140625" bestFit="1" customWidth="1"/>
    <col min="13769" max="13769" width="11.7109375" customWidth="1"/>
    <col min="13770" max="13775" width="13" customWidth="1"/>
    <col min="13777" max="13777" width="10.5703125" bestFit="1" customWidth="1"/>
    <col min="14024" max="14024" width="20.140625" bestFit="1" customWidth="1"/>
    <col min="14025" max="14025" width="11.7109375" customWidth="1"/>
    <col min="14026" max="14031" width="13" customWidth="1"/>
    <col min="14033" max="14033" width="10.5703125" bestFit="1" customWidth="1"/>
    <col min="14280" max="14280" width="20.140625" bestFit="1" customWidth="1"/>
    <col min="14281" max="14281" width="11.7109375" customWidth="1"/>
    <col min="14282" max="14287" width="13" customWidth="1"/>
    <col min="14289" max="14289" width="10.5703125" bestFit="1" customWidth="1"/>
    <col min="14536" max="14536" width="20.140625" bestFit="1" customWidth="1"/>
    <col min="14537" max="14537" width="11.7109375" customWidth="1"/>
    <col min="14538" max="14543" width="13" customWidth="1"/>
    <col min="14545" max="14545" width="10.5703125" bestFit="1" customWidth="1"/>
    <col min="14792" max="14792" width="20.140625" bestFit="1" customWidth="1"/>
    <col min="14793" max="14793" width="11.7109375" customWidth="1"/>
    <col min="14794" max="14799" width="13" customWidth="1"/>
    <col min="14801" max="14801" width="10.5703125" bestFit="1" customWidth="1"/>
    <col min="15048" max="15048" width="20.140625" bestFit="1" customWidth="1"/>
    <col min="15049" max="15049" width="11.7109375" customWidth="1"/>
    <col min="15050" max="15055" width="13" customWidth="1"/>
    <col min="15057" max="15057" width="10.5703125" bestFit="1" customWidth="1"/>
    <col min="15304" max="15304" width="20.140625" bestFit="1" customWidth="1"/>
    <col min="15305" max="15305" width="11.7109375" customWidth="1"/>
    <col min="15306" max="15311" width="13" customWidth="1"/>
    <col min="15313" max="15313" width="10.5703125" bestFit="1" customWidth="1"/>
    <col min="15560" max="15560" width="20.140625" bestFit="1" customWidth="1"/>
    <col min="15561" max="15561" width="11.7109375" customWidth="1"/>
    <col min="15562" max="15567" width="13" customWidth="1"/>
    <col min="15569" max="15569" width="10.5703125" bestFit="1" customWidth="1"/>
    <col min="15816" max="15816" width="20.140625" bestFit="1" customWidth="1"/>
    <col min="15817" max="15817" width="11.7109375" customWidth="1"/>
    <col min="15818" max="15823" width="13" customWidth="1"/>
    <col min="15825" max="15825" width="10.5703125" bestFit="1" customWidth="1"/>
    <col min="16072" max="16072" width="20.140625" bestFit="1" customWidth="1"/>
    <col min="16073" max="16073" width="11.7109375" customWidth="1"/>
    <col min="16074" max="16079" width="13" customWidth="1"/>
    <col min="16081" max="16081" width="10.5703125" bestFit="1" customWidth="1"/>
  </cols>
  <sheetData>
    <row r="1" spans="1:9" ht="99.95" customHeight="1" thickBot="1">
      <c r="A1" s="1958" t="s">
        <v>425</v>
      </c>
      <c r="B1" s="1969"/>
      <c r="C1" s="1969"/>
      <c r="D1" s="1969"/>
      <c r="E1" s="1969"/>
      <c r="F1" s="1969"/>
      <c r="G1" s="1969"/>
      <c r="H1" s="1969"/>
      <c r="I1" s="1966"/>
    </row>
    <row r="2" spans="1:9" ht="30" customHeight="1">
      <c r="A2" s="2070" t="s">
        <v>232</v>
      </c>
      <c r="B2" s="2068" t="s">
        <v>245</v>
      </c>
      <c r="C2" s="2067"/>
      <c r="D2" s="2067"/>
      <c r="E2" s="2069"/>
      <c r="F2" s="2071" t="s">
        <v>246</v>
      </c>
      <c r="G2" s="2071"/>
      <c r="H2" s="2071"/>
      <c r="I2" s="1773"/>
    </row>
    <row r="3" spans="1:9" s="156" customFormat="1" ht="99.95" customHeight="1" thickBot="1">
      <c r="A3" s="1999"/>
      <c r="B3" s="989" t="s">
        <v>236</v>
      </c>
      <c r="C3" s="158" t="s">
        <v>248</v>
      </c>
      <c r="D3" s="988" t="s">
        <v>249</v>
      </c>
      <c r="E3" s="990" t="s">
        <v>250</v>
      </c>
      <c r="F3" s="158" t="s">
        <v>251</v>
      </c>
      <c r="G3" s="158" t="s">
        <v>252</v>
      </c>
      <c r="H3" s="1774" t="s">
        <v>253</v>
      </c>
      <c r="I3" s="1775" t="s">
        <v>247</v>
      </c>
    </row>
    <row r="4" spans="1:9" ht="45.95" customHeight="1">
      <c r="A4" s="987" t="s">
        <v>150</v>
      </c>
      <c r="B4" s="2072" t="s">
        <v>529</v>
      </c>
      <c r="C4" s="2073"/>
      <c r="D4" s="2073"/>
      <c r="E4" s="2073"/>
      <c r="F4" s="2073"/>
      <c r="G4" s="2073"/>
      <c r="H4" s="2073"/>
      <c r="I4" s="2074"/>
    </row>
    <row r="5" spans="1:9" ht="25.5" customHeight="1">
      <c r="A5" s="1396">
        <v>2008</v>
      </c>
      <c r="B5" s="1399">
        <v>1201.5719999999999</v>
      </c>
      <c r="C5" s="1399">
        <v>819.40200000000004</v>
      </c>
      <c r="D5" s="1400">
        <v>520.75300000000004</v>
      </c>
      <c r="E5" s="1401">
        <v>2541.7269999999999</v>
      </c>
      <c r="F5" s="1399">
        <v>1356.9749999999999</v>
      </c>
      <c r="G5" s="1399">
        <v>10586.120999999999</v>
      </c>
      <c r="H5" s="1401">
        <v>11943.096</v>
      </c>
      <c r="I5" s="1424">
        <v>14484.823</v>
      </c>
    </row>
    <row r="6" spans="1:9" ht="25.5" customHeight="1">
      <c r="A6" s="1396">
        <v>2009</v>
      </c>
      <c r="B6" s="1399">
        <v>1418.134</v>
      </c>
      <c r="C6" s="1399">
        <v>735.67700000000002</v>
      </c>
      <c r="D6" s="1402">
        <v>468.25799999999998</v>
      </c>
      <c r="E6" s="1403">
        <v>2622.069</v>
      </c>
      <c r="F6" s="1399">
        <v>1361.1079999999999</v>
      </c>
      <c r="G6" s="1399">
        <v>9649.4169999999995</v>
      </c>
      <c r="H6" s="1403">
        <v>11010.525</v>
      </c>
      <c r="I6" s="1425">
        <v>13632.593999999999</v>
      </c>
    </row>
    <row r="7" spans="1:9" ht="25.5" customHeight="1">
      <c r="A7" s="1396">
        <v>2010</v>
      </c>
      <c r="B7" s="1399">
        <v>1727.925</v>
      </c>
      <c r="C7" s="1399">
        <v>968.524</v>
      </c>
      <c r="D7" s="1402">
        <v>553.822</v>
      </c>
      <c r="E7" s="1403">
        <v>3250.2710000000002</v>
      </c>
      <c r="F7" s="1399">
        <v>1424.9259999999999</v>
      </c>
      <c r="G7" s="1399">
        <v>8943.0820000000003</v>
      </c>
      <c r="H7" s="1403">
        <v>10368.008</v>
      </c>
      <c r="I7" s="1425">
        <v>13618.279</v>
      </c>
    </row>
    <row r="8" spans="1:9" ht="25.5" customHeight="1">
      <c r="A8" s="1397">
        <v>2011</v>
      </c>
      <c r="B8" s="1404">
        <v>1532.5340000000001</v>
      </c>
      <c r="C8" s="1404">
        <v>1040.2760000000001</v>
      </c>
      <c r="D8" s="1405">
        <v>584.94799999999998</v>
      </c>
      <c r="E8" s="1406">
        <v>3157.7580000000003</v>
      </c>
      <c r="F8" s="1404">
        <v>1446.664</v>
      </c>
      <c r="G8" s="1404">
        <v>8016.5789999999997</v>
      </c>
      <c r="H8" s="1406">
        <v>9463.2430000000004</v>
      </c>
      <c r="I8" s="1426">
        <v>12621.001</v>
      </c>
    </row>
    <row r="9" spans="1:9" ht="25.5" customHeight="1">
      <c r="A9" s="1397">
        <v>2012</v>
      </c>
      <c r="B9" s="1404">
        <v>1645.99</v>
      </c>
      <c r="C9" s="1404">
        <v>1016.37</v>
      </c>
      <c r="D9" s="1405">
        <v>563.53200000000004</v>
      </c>
      <c r="E9" s="1406">
        <v>3225.8920000000003</v>
      </c>
      <c r="F9" s="1404">
        <v>1491.1890000000001</v>
      </c>
      <c r="G9" s="1404">
        <v>7280.91</v>
      </c>
      <c r="H9" s="1406">
        <v>8772.0990000000002</v>
      </c>
      <c r="I9" s="1426">
        <v>11997.991</v>
      </c>
    </row>
    <row r="10" spans="1:9" ht="25.5" customHeight="1">
      <c r="A10" s="1397">
        <v>2013</v>
      </c>
      <c r="B10" s="1404">
        <v>2065</v>
      </c>
      <c r="C10" s="1404">
        <v>1063</v>
      </c>
      <c r="D10" s="1405">
        <v>694</v>
      </c>
      <c r="E10" s="1406">
        <v>3822</v>
      </c>
      <c r="F10" s="1404">
        <v>1473</v>
      </c>
      <c r="G10" s="1404">
        <v>6476</v>
      </c>
      <c r="H10" s="1406">
        <v>7949</v>
      </c>
      <c r="I10" s="1426">
        <v>11771</v>
      </c>
    </row>
    <row r="11" spans="1:9" ht="25.5" customHeight="1">
      <c r="A11" s="1397">
        <v>2014</v>
      </c>
      <c r="B11" s="1404">
        <v>1974.6607086546126</v>
      </c>
      <c r="C11" s="1404">
        <v>1045.2735190501351</v>
      </c>
      <c r="D11" s="1405">
        <v>637.36145989274962</v>
      </c>
      <c r="E11" s="1406">
        <v>3657.2956875974974</v>
      </c>
      <c r="F11" s="1404">
        <v>1256.0319455078595</v>
      </c>
      <c r="G11" s="1404">
        <v>6243.6723668946433</v>
      </c>
      <c r="H11" s="1406">
        <v>7499.7043124025031</v>
      </c>
      <c r="I11" s="1426">
        <v>11157</v>
      </c>
    </row>
    <row r="12" spans="1:9" ht="25.5" customHeight="1">
      <c r="A12" s="1397">
        <v>2015</v>
      </c>
      <c r="B12" s="1404">
        <v>2055</v>
      </c>
      <c r="C12" s="1404">
        <v>1271</v>
      </c>
      <c r="D12" s="1407">
        <v>643</v>
      </c>
      <c r="E12" s="1408">
        <v>3969</v>
      </c>
      <c r="F12" s="1404">
        <v>1120</v>
      </c>
      <c r="G12" s="1404">
        <v>5573</v>
      </c>
      <c r="H12" s="1408">
        <v>6693</v>
      </c>
      <c r="I12" s="1427">
        <v>10663</v>
      </c>
    </row>
    <row r="13" spans="1:9" ht="38.25" customHeight="1">
      <c r="A13" s="987" t="s">
        <v>150</v>
      </c>
      <c r="B13" s="2075" t="s">
        <v>254</v>
      </c>
      <c r="C13" s="2076"/>
      <c r="D13" s="2077"/>
      <c r="E13" s="2076"/>
      <c r="F13" s="2076"/>
      <c r="G13" s="2076"/>
      <c r="H13" s="2077"/>
      <c r="I13" s="2078"/>
    </row>
    <row r="14" spans="1:9" s="449" customFormat="1" ht="25.5" customHeight="1">
      <c r="A14" s="1396">
        <v>2008</v>
      </c>
      <c r="B14" s="1409">
        <v>8.2953861431375439E-2</v>
      </c>
      <c r="C14" s="1409">
        <v>5.6569693671783217E-2</v>
      </c>
      <c r="D14" s="1410">
        <v>3.5951630199416315E-2</v>
      </c>
      <c r="E14" s="1411">
        <v>0.175475185302575</v>
      </c>
      <c r="F14" s="1409">
        <v>9.3682539303379816E-2</v>
      </c>
      <c r="G14" s="1409">
        <v>0.73084227539404512</v>
      </c>
      <c r="H14" s="1411">
        <v>0.824524814697425</v>
      </c>
      <c r="I14" s="1420">
        <v>1</v>
      </c>
    </row>
    <row r="15" spans="1:9" s="449" customFormat="1" ht="25.5" customHeight="1">
      <c r="A15" s="1396">
        <v>2009</v>
      </c>
      <c r="B15" s="1409">
        <v>0.10402525007346365</v>
      </c>
      <c r="C15" s="1409">
        <v>5.3964564630913238E-2</v>
      </c>
      <c r="D15" s="1412">
        <v>3.4348415275918878E-2</v>
      </c>
      <c r="E15" s="1413">
        <v>0.19233822998029576</v>
      </c>
      <c r="F15" s="1409">
        <v>9.9842187040852237E-2</v>
      </c>
      <c r="G15" s="1409">
        <v>0.70781958297885206</v>
      </c>
      <c r="H15" s="1413">
        <v>0.80766177001970429</v>
      </c>
      <c r="I15" s="1421">
        <v>1</v>
      </c>
    </row>
    <row r="16" spans="1:9" s="449" customFormat="1" ht="25.5" customHeight="1">
      <c r="A16" s="1396">
        <v>2010</v>
      </c>
      <c r="B16" s="1409">
        <v>0.12688277277914484</v>
      </c>
      <c r="C16" s="1409">
        <v>7.1119412372150692E-2</v>
      </c>
      <c r="D16" s="1412">
        <v>4.0667546905155928E-2</v>
      </c>
      <c r="E16" s="1413">
        <v>0.23866973205645145</v>
      </c>
      <c r="F16" s="1409">
        <v>0.10463333876475873</v>
      </c>
      <c r="G16" s="1409">
        <v>0.65669692917878975</v>
      </c>
      <c r="H16" s="1413">
        <v>0.76133026794354852</v>
      </c>
      <c r="I16" s="1421">
        <v>1</v>
      </c>
    </row>
    <row r="17" spans="1:9" s="449" customFormat="1" ht="25.5" customHeight="1">
      <c r="A17" s="1397">
        <v>2011</v>
      </c>
      <c r="B17" s="1414">
        <v>0.121</v>
      </c>
      <c r="C17" s="1414">
        <v>8.2000000000000003E-2</v>
      </c>
      <c r="D17" s="1415">
        <v>4.5999999999999999E-2</v>
      </c>
      <c r="E17" s="1416">
        <v>0.249</v>
      </c>
      <c r="F17" s="1414">
        <v>0.1154</v>
      </c>
      <c r="G17" s="1414">
        <v>0.63539999999999996</v>
      </c>
      <c r="H17" s="1416">
        <v>0.75079999999999991</v>
      </c>
      <c r="I17" s="1422">
        <v>0.99979999999999991</v>
      </c>
    </row>
    <row r="18" spans="1:9" s="449" customFormat="1" ht="25.5" customHeight="1">
      <c r="A18" s="1397">
        <v>2012</v>
      </c>
      <c r="B18" s="1414">
        <v>0.13700000000000001</v>
      </c>
      <c r="C18" s="1414">
        <v>8.5000000000000006E-2</v>
      </c>
      <c r="D18" s="1415">
        <v>4.7E-2</v>
      </c>
      <c r="E18" s="1416">
        <v>0.26900000000000002</v>
      </c>
      <c r="F18" s="1414">
        <v>0.124</v>
      </c>
      <c r="G18" s="1414">
        <v>0.60699999999999998</v>
      </c>
      <c r="H18" s="1416">
        <v>0.73099999999999998</v>
      </c>
      <c r="I18" s="1422">
        <v>1</v>
      </c>
    </row>
    <row r="19" spans="1:9" s="449" customFormat="1" ht="25.5" customHeight="1">
      <c r="A19" s="1397">
        <v>2013</v>
      </c>
      <c r="B19" s="1414">
        <v>0.17543114433777929</v>
      </c>
      <c r="C19" s="1414">
        <v>9.0306685923031177E-2</v>
      </c>
      <c r="D19" s="1415">
        <v>5.8958457225384418E-2</v>
      </c>
      <c r="E19" s="1416">
        <v>0.32469628748619489</v>
      </c>
      <c r="F19" s="1414">
        <v>0.12513805114263868</v>
      </c>
      <c r="G19" s="1414">
        <v>0.5501656613711664</v>
      </c>
      <c r="H19" s="1416">
        <v>0.67530371251380517</v>
      </c>
      <c r="I19" s="1422">
        <v>1</v>
      </c>
    </row>
    <row r="20" spans="1:9" s="449" customFormat="1" ht="25.5" customHeight="1">
      <c r="A20" s="1397">
        <v>2014</v>
      </c>
      <c r="B20" s="1414">
        <v>0.17698850126867549</v>
      </c>
      <c r="C20" s="1414">
        <v>9.3687686568982256E-2</v>
      </c>
      <c r="D20" s="1415">
        <v>5.7126598538383942E-2</v>
      </c>
      <c r="E20" s="1416">
        <v>0.32780278637604165</v>
      </c>
      <c r="F20" s="1414">
        <v>0.11257792825202649</v>
      </c>
      <c r="G20" s="1414">
        <v>0.55961928537193184</v>
      </c>
      <c r="H20" s="1416">
        <v>0.67219721362395835</v>
      </c>
      <c r="I20" s="1422">
        <v>1</v>
      </c>
    </row>
    <row r="21" spans="1:9" s="449" customFormat="1" ht="25.5" customHeight="1" thickBot="1">
      <c r="A21" s="1398">
        <v>2015</v>
      </c>
      <c r="B21" s="1417">
        <v>0.19272249835881083</v>
      </c>
      <c r="C21" s="1417">
        <v>0.11919722404576573</v>
      </c>
      <c r="D21" s="1418">
        <v>6.030197880521429E-2</v>
      </c>
      <c r="E21" s="1419">
        <v>0.37222170120979087</v>
      </c>
      <c r="F21" s="1417">
        <v>0.10503610616149302</v>
      </c>
      <c r="G21" s="1417">
        <v>0.5226484103910719</v>
      </c>
      <c r="H21" s="1419">
        <v>0.62768451655256496</v>
      </c>
      <c r="I21" s="1423">
        <v>1</v>
      </c>
    </row>
    <row r="22" spans="1:9" ht="15.75">
      <c r="A22" s="986" t="s">
        <v>399</v>
      </c>
      <c r="F22" s="63"/>
    </row>
    <row r="23" spans="1:9">
      <c r="A23" s="2048" t="s">
        <v>255</v>
      </c>
      <c r="B23" s="2048"/>
      <c r="C23" s="2048"/>
      <c r="D23" s="2048"/>
      <c r="E23" s="2048"/>
      <c r="F23" s="2048"/>
      <c r="G23" s="2048"/>
      <c r="H23" s="2048"/>
      <c r="I23" s="2048"/>
    </row>
    <row r="24" spans="1:9">
      <c r="A24" s="2048" t="s">
        <v>243</v>
      </c>
      <c r="B24" s="2048"/>
      <c r="C24" s="2048"/>
      <c r="D24" s="2048"/>
      <c r="E24" s="2048"/>
      <c r="F24" s="2048"/>
      <c r="G24" s="2048"/>
      <c r="H24" s="2048"/>
      <c r="I24" s="2048"/>
    </row>
    <row r="25" spans="1:9">
      <c r="A25" s="1961" t="s">
        <v>244</v>
      </c>
      <c r="B25" s="2048"/>
      <c r="C25" s="2048"/>
      <c r="D25" s="2048"/>
      <c r="E25" s="2048"/>
      <c r="F25" s="2048"/>
      <c r="G25" s="2048"/>
      <c r="H25" s="2048"/>
      <c r="I25" s="2048"/>
    </row>
  </sheetData>
  <mergeCells count="9">
    <mergeCell ref="A1:I1"/>
    <mergeCell ref="B2:E2"/>
    <mergeCell ref="A25:I25"/>
    <mergeCell ref="A2:A3"/>
    <mergeCell ref="F2:H2"/>
    <mergeCell ref="B4:I4"/>
    <mergeCell ref="A23:I23"/>
    <mergeCell ref="A24:I24"/>
    <mergeCell ref="B13:I13"/>
  </mergeCells>
  <printOptions horizontalCentered="1"/>
  <pageMargins left="0.7" right="0.7" top="0.75" bottom="0.5" header="0.3" footer="0.3"/>
  <pageSetup scale="69" orientation="landscape" r:id="rId1"/>
  <headerFooter scaleWithDoc="0">
    <oddFooter>&amp;R2016 Data Tables</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72B4E-B27C-413F-93C5-A647EB8F0051}">
  <sheetPr>
    <pageSetUpPr fitToPage="1"/>
  </sheetPr>
  <dimension ref="A1:G35"/>
  <sheetViews>
    <sheetView zoomScale="80" zoomScaleNormal="80" workbookViewId="0">
      <selection sqref="A1:G1"/>
    </sheetView>
  </sheetViews>
  <sheetFormatPr defaultColWidth="9.140625" defaultRowHeight="12.75"/>
  <cols>
    <col min="1" max="1" width="57.7109375" customWidth="1"/>
    <col min="2" max="7" width="15.7109375" customWidth="1"/>
  </cols>
  <sheetData>
    <row r="1" spans="1:7" ht="80.099999999999994" customHeight="1" thickBot="1">
      <c r="A1" s="2079" t="s">
        <v>796</v>
      </c>
      <c r="B1" s="2080"/>
      <c r="C1" s="2080"/>
      <c r="D1" s="2080"/>
      <c r="E1" s="2080"/>
      <c r="F1" s="2080"/>
      <c r="G1" s="2081"/>
    </row>
    <row r="2" spans="1:7" ht="45" customHeight="1" thickBot="1">
      <c r="A2" s="979" t="s">
        <v>212</v>
      </c>
      <c r="B2" s="2086" t="s">
        <v>256</v>
      </c>
      <c r="C2" s="2087"/>
      <c r="D2" s="2084" t="s">
        <v>527</v>
      </c>
      <c r="E2" s="2085"/>
      <c r="F2" s="2082" t="s">
        <v>528</v>
      </c>
      <c r="G2" s="2083"/>
    </row>
    <row r="3" spans="1:7" s="570" customFormat="1" ht="9.9499999999999993" customHeight="1">
      <c r="A3" s="980"/>
      <c r="B3" s="971"/>
      <c r="C3" s="972"/>
      <c r="D3" s="982"/>
      <c r="E3" s="983"/>
      <c r="F3" s="973"/>
      <c r="G3" s="974"/>
    </row>
    <row r="4" spans="1:7" s="570" customFormat="1" ht="20.100000000000001" customHeight="1">
      <c r="A4" s="1428" t="s">
        <v>836</v>
      </c>
      <c r="B4" s="1431">
        <v>2076</v>
      </c>
      <c r="C4" s="1445">
        <v>9.365695208878462E-2</v>
      </c>
      <c r="D4" s="1434">
        <v>514</v>
      </c>
      <c r="E4" s="1442">
        <v>1.7230975527991955E-2</v>
      </c>
      <c r="F4" s="1437">
        <v>64.681314499999999</v>
      </c>
      <c r="G4" s="1439">
        <v>1.5695538582868238E-2</v>
      </c>
    </row>
    <row r="5" spans="1:7" s="570" customFormat="1" ht="20.100000000000001" customHeight="1">
      <c r="A5" s="1428" t="s">
        <v>837</v>
      </c>
      <c r="B5" s="1431">
        <v>4647</v>
      </c>
      <c r="C5" s="1445">
        <v>0.20964540286925923</v>
      </c>
      <c r="D5" s="1434">
        <v>12776</v>
      </c>
      <c r="E5" s="1442">
        <v>0.42829366409654712</v>
      </c>
      <c r="F5" s="1940">
        <v>1979.1468259299997</v>
      </c>
      <c r="G5" s="1439">
        <v>0.48025887549866536</v>
      </c>
    </row>
    <row r="6" spans="1:7" s="570" customFormat="1" ht="20.100000000000001" customHeight="1">
      <c r="A6" s="1430" t="s">
        <v>838</v>
      </c>
      <c r="B6" s="1432">
        <v>444</v>
      </c>
      <c r="C6" s="1446">
        <v>2.0030677614364341E-2</v>
      </c>
      <c r="D6" s="1435">
        <v>1562</v>
      </c>
      <c r="E6" s="1443">
        <v>5.2363392557827688E-2</v>
      </c>
      <c r="F6" s="1941">
        <v>262.55989363999998</v>
      </c>
      <c r="G6" s="1440">
        <v>6.3712665285124967E-2</v>
      </c>
    </row>
    <row r="7" spans="1:7" s="570" customFormat="1" ht="20.100000000000001" customHeight="1">
      <c r="A7" s="1430" t="s">
        <v>839</v>
      </c>
      <c r="B7" s="1432">
        <v>173</v>
      </c>
      <c r="C7" s="1446">
        <v>7.8047460073987183E-3</v>
      </c>
      <c r="D7" s="1435">
        <v>833</v>
      </c>
      <c r="E7" s="1443">
        <v>2.7924907810928594E-2</v>
      </c>
      <c r="F7" s="1941">
        <v>145.61483519000001</v>
      </c>
      <c r="G7" s="1440">
        <v>3.5334830184421261E-2</v>
      </c>
    </row>
    <row r="8" spans="1:7" s="570" customFormat="1" ht="20.100000000000001" customHeight="1">
      <c r="A8" s="1430" t="s">
        <v>840</v>
      </c>
      <c r="B8" s="1432">
        <v>222</v>
      </c>
      <c r="C8" s="1446">
        <v>1.001533880718217E-2</v>
      </c>
      <c r="D8" s="1435">
        <v>1179</v>
      </c>
      <c r="E8" s="1443">
        <v>3.9523969158565202E-2</v>
      </c>
      <c r="F8" s="1941">
        <v>285.47498748999999</v>
      </c>
      <c r="G8" s="1440">
        <v>6.927323161611261E-2</v>
      </c>
    </row>
    <row r="9" spans="1:7" s="570" customFormat="1" ht="20.100000000000001" customHeight="1">
      <c r="A9" s="1430" t="s">
        <v>841</v>
      </c>
      <c r="B9" s="1432">
        <v>725</v>
      </c>
      <c r="C9" s="1446">
        <v>3.2707750609040874E-2</v>
      </c>
      <c r="D9" s="1435">
        <v>426</v>
      </c>
      <c r="E9" s="1443">
        <v>1.4280925243043915E-2</v>
      </c>
      <c r="F9" s="1941">
        <v>65.260698120000001</v>
      </c>
      <c r="G9" s="1440">
        <v>1.5836131550594518E-2</v>
      </c>
    </row>
    <row r="10" spans="1:7" s="570" customFormat="1" ht="20.100000000000001" customHeight="1">
      <c r="A10" s="1430" t="s">
        <v>866</v>
      </c>
      <c r="B10" s="1432">
        <v>456</v>
      </c>
      <c r="C10" s="1446">
        <v>2.0572047279617433E-2</v>
      </c>
      <c r="D10" s="1435">
        <v>1180</v>
      </c>
      <c r="E10" s="1443">
        <v>3.9557492457257794E-2</v>
      </c>
      <c r="F10" s="1941">
        <v>101.12612820999999</v>
      </c>
      <c r="G10" s="1440">
        <v>2.4539220628488231E-2</v>
      </c>
    </row>
    <row r="11" spans="1:7" s="570" customFormat="1" ht="20.100000000000001" customHeight="1">
      <c r="A11" s="1430" t="s">
        <v>843</v>
      </c>
      <c r="B11" s="1432">
        <v>416</v>
      </c>
      <c r="C11" s="1446">
        <v>1.8767481728773797E-2</v>
      </c>
      <c r="D11" s="1435">
        <v>698</v>
      </c>
      <c r="E11" s="1443">
        <v>2.3399262487428765E-2</v>
      </c>
      <c r="F11" s="1941">
        <v>101.87574916</v>
      </c>
      <c r="G11" s="1440">
        <v>2.4721123309876247E-2</v>
      </c>
    </row>
    <row r="12" spans="1:7" s="570" customFormat="1" ht="20.100000000000001" customHeight="1">
      <c r="A12" s="1430" t="s">
        <v>844</v>
      </c>
      <c r="B12" s="1432">
        <v>212</v>
      </c>
      <c r="C12" s="1446">
        <v>9.5641974194712615E-3</v>
      </c>
      <c r="D12" s="1435">
        <v>1520</v>
      </c>
      <c r="E12" s="1443">
        <v>5.0955414012738856E-2</v>
      </c>
      <c r="F12" s="1941">
        <v>267.79089937999998</v>
      </c>
      <c r="G12" s="1440">
        <v>6.4982018776995887E-2</v>
      </c>
    </row>
    <row r="13" spans="1:7" s="570" customFormat="1" ht="20.100000000000001" customHeight="1">
      <c r="A13" s="1430" t="s">
        <v>845</v>
      </c>
      <c r="B13" s="1432">
        <v>162</v>
      </c>
      <c r="C13" s="1446">
        <v>7.3084904809167196E-3</v>
      </c>
      <c r="D13" s="1435">
        <v>511</v>
      </c>
      <c r="E13" s="1443">
        <v>1.7130405631914182E-2</v>
      </c>
      <c r="F13" s="1941">
        <v>81.227901119999999</v>
      </c>
      <c r="G13" s="1440">
        <v>1.971072582382917E-2</v>
      </c>
    </row>
    <row r="14" spans="1:7" s="570" customFormat="1" ht="20.100000000000001" customHeight="1">
      <c r="A14" s="1430" t="s">
        <v>846</v>
      </c>
      <c r="B14" s="1432">
        <v>89</v>
      </c>
      <c r="C14" s="1446">
        <v>4.0151583506270868E-3</v>
      </c>
      <c r="D14" s="1435">
        <v>530</v>
      </c>
      <c r="E14" s="1443">
        <v>1.7767348307073418E-2</v>
      </c>
      <c r="F14" s="1941">
        <v>44.246073619999997</v>
      </c>
      <c r="G14" s="1440">
        <v>1.0736732254307208E-2</v>
      </c>
    </row>
    <row r="15" spans="1:7" s="570" customFormat="1" ht="20.100000000000001" customHeight="1">
      <c r="A15" s="1430" t="s">
        <v>847</v>
      </c>
      <c r="B15" s="1432">
        <v>258</v>
      </c>
      <c r="C15" s="1446">
        <v>1.1639447802941441E-2</v>
      </c>
      <c r="D15" s="1435">
        <v>425</v>
      </c>
      <c r="E15" s="1443">
        <v>1.4247401944351324E-2</v>
      </c>
      <c r="F15" s="1941">
        <v>98.373550989999998</v>
      </c>
      <c r="G15" s="1440">
        <v>2.3871281482649845E-2</v>
      </c>
    </row>
    <row r="16" spans="1:7" s="570" customFormat="1" ht="20.100000000000001" customHeight="1">
      <c r="A16" s="1430" t="s">
        <v>848</v>
      </c>
      <c r="B16" s="1432">
        <v>1490</v>
      </c>
      <c r="C16" s="1446">
        <v>6.7220066768925377E-2</v>
      </c>
      <c r="D16" s="1435">
        <v>3912</v>
      </c>
      <c r="E16" s="1443">
        <v>0.13114314448541736</v>
      </c>
      <c r="F16" s="1941">
        <v>525.59610900999996</v>
      </c>
      <c r="G16" s="1440">
        <v>0.12754091458626549</v>
      </c>
    </row>
    <row r="17" spans="1:7" s="570" customFormat="1" ht="20.100000000000001" customHeight="1">
      <c r="A17" s="1428" t="s">
        <v>849</v>
      </c>
      <c r="B17" s="1431">
        <v>804</v>
      </c>
      <c r="C17" s="1445">
        <v>3.6271767571957055E-2</v>
      </c>
      <c r="D17" s="1434">
        <v>2482</v>
      </c>
      <c r="E17" s="1442">
        <v>8.3204827355011737E-2</v>
      </c>
      <c r="F17" s="1940">
        <v>442.36731810000003</v>
      </c>
      <c r="G17" s="1439">
        <v>0.10734465374909004</v>
      </c>
    </row>
    <row r="18" spans="1:7" s="570" customFormat="1" ht="20.100000000000001" customHeight="1">
      <c r="A18" s="1430" t="s">
        <v>850</v>
      </c>
      <c r="B18" s="1432">
        <v>52</v>
      </c>
      <c r="C18" s="1446">
        <v>2.3459352160967247E-3</v>
      </c>
      <c r="D18" s="1435">
        <v>604</v>
      </c>
      <c r="E18" s="1443">
        <v>2.0248072410325176E-2</v>
      </c>
      <c r="F18" s="1941">
        <v>152.56214711999999</v>
      </c>
      <c r="G18" s="1440">
        <v>3.7020661761708332E-2</v>
      </c>
    </row>
    <row r="19" spans="1:7" s="570" customFormat="1" ht="20.100000000000001" customHeight="1">
      <c r="A19" s="1430" t="s">
        <v>851</v>
      </c>
      <c r="B19" s="1432">
        <v>446</v>
      </c>
      <c r="C19" s="1446">
        <v>2.0120905891906522E-2</v>
      </c>
      <c r="D19" s="1435">
        <v>772</v>
      </c>
      <c r="E19" s="1443">
        <v>2.5879986590680523E-2</v>
      </c>
      <c r="F19" s="1941">
        <v>100.57976006999999</v>
      </c>
      <c r="G19" s="1440">
        <v>2.4406639182237323E-2</v>
      </c>
    </row>
    <row r="20" spans="1:7" s="570" customFormat="1" ht="20.100000000000001" customHeight="1">
      <c r="A20" s="1430" t="s">
        <v>852</v>
      </c>
      <c r="B20" s="1432">
        <v>306</v>
      </c>
      <c r="C20" s="1446">
        <v>1.3804926463953803E-2</v>
      </c>
      <c r="D20" s="1435">
        <v>1106</v>
      </c>
      <c r="E20" s="1443">
        <v>3.7076768354006036E-2</v>
      </c>
      <c r="F20" s="1941">
        <v>189.22541090999999</v>
      </c>
      <c r="G20" s="1440">
        <v>4.591735280514439E-2</v>
      </c>
    </row>
    <row r="21" spans="1:7" s="570" customFormat="1" ht="20.100000000000001" customHeight="1">
      <c r="A21" s="1428" t="s">
        <v>853</v>
      </c>
      <c r="B21" s="1431">
        <v>592</v>
      </c>
      <c r="C21" s="1445">
        <v>2.6707570152485788E-2</v>
      </c>
      <c r="D21" s="1434">
        <v>1918</v>
      </c>
      <c r="E21" s="1442">
        <v>6.429768689239021E-2</v>
      </c>
      <c r="F21" s="1940">
        <v>288.43174664999998</v>
      </c>
      <c r="G21" s="1439">
        <v>6.9990717459354534E-2</v>
      </c>
    </row>
    <row r="22" spans="1:7" s="570" customFormat="1" ht="20.100000000000001" customHeight="1">
      <c r="A22" s="1428" t="s">
        <v>854</v>
      </c>
      <c r="B22" s="1431">
        <v>1738</v>
      </c>
      <c r="C22" s="1445">
        <v>7.8408373184155916E-2</v>
      </c>
      <c r="D22" s="1434">
        <v>694</v>
      </c>
      <c r="E22" s="1442">
        <v>2.3265169292658396E-2</v>
      </c>
      <c r="F22" s="1940">
        <v>91.585430989999992</v>
      </c>
      <c r="G22" s="1439">
        <v>2.2224079347245816E-2</v>
      </c>
    </row>
    <row r="23" spans="1:7" s="570" customFormat="1" ht="20.100000000000001" customHeight="1">
      <c r="A23" s="1428" t="s">
        <v>855</v>
      </c>
      <c r="B23" s="1431">
        <v>1045</v>
      </c>
      <c r="C23" s="1445">
        <v>4.7144275015789945E-2</v>
      </c>
      <c r="D23" s="1434">
        <v>1385</v>
      </c>
      <c r="E23" s="1442">
        <v>4.6429768689239023E-2</v>
      </c>
      <c r="F23" s="1940">
        <v>143.84329811000001</v>
      </c>
      <c r="G23" s="1439">
        <v>3.4904949796165985E-2</v>
      </c>
    </row>
    <row r="24" spans="1:7" s="570" customFormat="1" ht="20.100000000000001" customHeight="1">
      <c r="A24" s="1428" t="s">
        <v>856</v>
      </c>
      <c r="B24" s="1431">
        <v>3912</v>
      </c>
      <c r="C24" s="1445">
        <v>0.17648651087250744</v>
      </c>
      <c r="D24" s="1434">
        <v>3896</v>
      </c>
      <c r="E24" s="1442">
        <v>0.13060677170633592</v>
      </c>
      <c r="F24" s="1940">
        <v>320.56558167999998</v>
      </c>
      <c r="G24" s="1439">
        <v>7.7788299364231997E-2</v>
      </c>
    </row>
    <row r="25" spans="1:7" s="570" customFormat="1" ht="20.100000000000001" customHeight="1">
      <c r="A25" s="1428" t="s">
        <v>857</v>
      </c>
      <c r="B25" s="1431">
        <v>6689</v>
      </c>
      <c r="C25" s="1445">
        <v>0.30176847423982678</v>
      </c>
      <c r="D25" s="1434">
        <v>5974</v>
      </c>
      <c r="E25" s="1442">
        <v>0.20026818638954072</v>
      </c>
      <c r="F25" s="1940">
        <v>751.76036552999994</v>
      </c>
      <c r="G25" s="1439">
        <v>0.18242183099490417</v>
      </c>
    </row>
    <row r="26" spans="1:7" s="570" customFormat="1" ht="20.100000000000001" customHeight="1">
      <c r="A26" s="1430" t="s">
        <v>858</v>
      </c>
      <c r="B26" s="1432">
        <v>1759</v>
      </c>
      <c r="C26" s="1446">
        <v>7.9355770098348821E-2</v>
      </c>
      <c r="D26" s="1435">
        <v>3029</v>
      </c>
      <c r="E26" s="1443">
        <v>0.1015420717398592</v>
      </c>
      <c r="F26" s="1941">
        <v>414.46771192</v>
      </c>
      <c r="G26" s="1440">
        <v>0.10057454790584811</v>
      </c>
    </row>
    <row r="27" spans="1:7" s="570" customFormat="1" ht="20.100000000000001" customHeight="1">
      <c r="A27" s="1430" t="s">
        <v>859</v>
      </c>
      <c r="B27" s="1432">
        <v>4930</v>
      </c>
      <c r="C27" s="1446">
        <v>0.22241270414147793</v>
      </c>
      <c r="D27" s="1435">
        <v>2945</v>
      </c>
      <c r="E27" s="1443">
        <v>9.8726114649681534E-2</v>
      </c>
      <c r="F27" s="1941">
        <v>337.29265361</v>
      </c>
      <c r="G27" s="1440">
        <v>8.1847283089056061E-2</v>
      </c>
    </row>
    <row r="28" spans="1:7" s="570" customFormat="1" ht="20.100000000000001" customHeight="1">
      <c r="A28" s="1428" t="s">
        <v>860</v>
      </c>
      <c r="B28" s="1431">
        <v>663</v>
      </c>
      <c r="C28" s="1445">
        <v>2.9910674005233239E-2</v>
      </c>
      <c r="D28" s="1434">
        <v>191</v>
      </c>
      <c r="E28" s="1442">
        <v>6.4029500502849482E-3</v>
      </c>
      <c r="F28" s="1940">
        <v>38.618118509999995</v>
      </c>
      <c r="G28" s="1439">
        <v>9.3710552074739144E-3</v>
      </c>
    </row>
    <row r="29" spans="1:7" s="449" customFormat="1" ht="20.100000000000001" customHeight="1">
      <c r="A29" s="1429" t="s">
        <v>861</v>
      </c>
      <c r="B29" s="1433">
        <v>22166</v>
      </c>
      <c r="C29" s="1447">
        <v>1</v>
      </c>
      <c r="D29" s="1436">
        <v>29830</v>
      </c>
      <c r="E29" s="1444">
        <v>1</v>
      </c>
      <c r="F29" s="1438">
        <v>4120.9999999999991</v>
      </c>
      <c r="G29" s="1441">
        <v>1</v>
      </c>
    </row>
    <row r="30" spans="1:7" s="570" customFormat="1" ht="9.9499999999999993" customHeight="1" thickBot="1">
      <c r="A30" s="981" t="s">
        <v>150</v>
      </c>
      <c r="B30" s="975"/>
      <c r="C30" s="976"/>
      <c r="D30" s="984"/>
      <c r="E30" s="985"/>
      <c r="F30" s="977"/>
      <c r="G30" s="978"/>
    </row>
    <row r="31" spans="1:7">
      <c r="A31" s="23"/>
      <c r="B31" s="23"/>
      <c r="C31" s="23"/>
      <c r="D31" s="23"/>
      <c r="E31" s="23"/>
      <c r="F31" s="69"/>
      <c r="G31" s="23"/>
    </row>
    <row r="32" spans="1:7">
      <c r="A32" s="8" t="s">
        <v>218</v>
      </c>
      <c r="B32" s="23"/>
      <c r="C32" s="23"/>
      <c r="D32" s="69"/>
      <c r="E32" s="23"/>
      <c r="F32" s="69"/>
      <c r="G32" s="23"/>
    </row>
    <row r="33" spans="1:7">
      <c r="A33" s="8" t="s">
        <v>181</v>
      </c>
      <c r="B33" s="23"/>
      <c r="C33" s="23"/>
      <c r="D33" s="23"/>
      <c r="E33" s="23"/>
      <c r="F33" s="23"/>
      <c r="G33" s="23"/>
    </row>
    <row r="34" spans="1:7">
      <c r="A34" s="8" t="s">
        <v>258</v>
      </c>
    </row>
    <row r="35" spans="1:7">
      <c r="A35" s="8" t="s">
        <v>259</v>
      </c>
      <c r="E35" s="14"/>
    </row>
  </sheetData>
  <mergeCells count="4">
    <mergeCell ref="A1:G1"/>
    <mergeCell ref="F2:G2"/>
    <mergeCell ref="D2:E2"/>
    <mergeCell ref="B2:C2"/>
  </mergeCells>
  <printOptions horizontalCentered="1"/>
  <pageMargins left="0.7" right="0.7" top="0.75" bottom="0.5" header="0.3" footer="0.3"/>
  <pageSetup scale="73" orientation="landscape" r:id="rId1"/>
  <headerFooter scaleWithDoc="0">
    <oddFooter>&amp;R2016 Data Tables</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87084-889C-4EC8-8629-5D572E74CC1A}">
  <sheetPr>
    <pageSetUpPr fitToPage="1"/>
  </sheetPr>
  <dimension ref="A1:E40"/>
  <sheetViews>
    <sheetView zoomScale="80" zoomScaleNormal="80" workbookViewId="0">
      <selection activeCell="P5" sqref="P5"/>
    </sheetView>
  </sheetViews>
  <sheetFormatPr defaultColWidth="9.140625" defaultRowHeight="12.75"/>
  <cols>
    <col min="1" max="1" width="42.7109375" customWidth="1"/>
    <col min="2" max="2" width="28.7109375" customWidth="1"/>
    <col min="3" max="3" width="22.7109375" customWidth="1"/>
    <col min="4" max="4" width="18.7109375" customWidth="1"/>
    <col min="5" max="5" width="28.7109375" customWidth="1"/>
  </cols>
  <sheetData>
    <row r="1" spans="1:5" ht="80.099999999999994" customHeight="1" thickBot="1">
      <c r="A1" s="1958" t="s">
        <v>1069</v>
      </c>
      <c r="B1" s="1969"/>
      <c r="C1" s="1969"/>
      <c r="D1" s="1969"/>
      <c r="E1" s="1966"/>
    </row>
    <row r="2" spans="1:5" s="156" customFormat="1" ht="33" customHeight="1">
      <c r="A2" s="2090" t="s">
        <v>260</v>
      </c>
      <c r="B2" s="961" t="s">
        <v>261</v>
      </c>
      <c r="C2" s="2091" t="s">
        <v>262</v>
      </c>
      <c r="D2" s="2002"/>
      <c r="E2" s="955" t="s">
        <v>263</v>
      </c>
    </row>
    <row r="3" spans="1:5" ht="47.25" customHeight="1" thickBot="1">
      <c r="A3" s="1975"/>
      <c r="B3" s="962" t="s">
        <v>264</v>
      </c>
      <c r="C3" s="965" t="s">
        <v>794</v>
      </c>
      <c r="D3" s="968" t="s">
        <v>265</v>
      </c>
      <c r="E3" s="956" t="s">
        <v>795</v>
      </c>
    </row>
    <row r="4" spans="1:5" s="449" customFormat="1" ht="12" customHeight="1">
      <c r="A4" s="959"/>
      <c r="B4" s="963"/>
      <c r="C4" s="966"/>
      <c r="D4" s="969"/>
      <c r="E4" s="957"/>
    </row>
    <row r="5" spans="1:5" s="449" customFormat="1" ht="25.5" customHeight="1">
      <c r="A5" s="959" t="s">
        <v>867</v>
      </c>
      <c r="B5" s="1894">
        <v>1</v>
      </c>
      <c r="C5" s="1907" t="s">
        <v>877</v>
      </c>
      <c r="D5" s="1904" t="s">
        <v>877</v>
      </c>
      <c r="E5" s="1898" t="s">
        <v>877</v>
      </c>
    </row>
    <row r="6" spans="1:5" s="449" customFormat="1" ht="25.5" customHeight="1">
      <c r="A6" s="959" t="s">
        <v>868</v>
      </c>
      <c r="B6" s="1895">
        <v>2.6</v>
      </c>
      <c r="C6" s="1907" t="s">
        <v>877</v>
      </c>
      <c r="D6" s="1904" t="s">
        <v>877</v>
      </c>
      <c r="E6" s="1898" t="s">
        <v>877</v>
      </c>
    </row>
    <row r="7" spans="1:5" s="449" customFormat="1" ht="25.5" customHeight="1">
      <c r="A7" s="959" t="s">
        <v>869</v>
      </c>
      <c r="B7" s="1895">
        <v>8.5</v>
      </c>
      <c r="C7" s="1907" t="s">
        <v>877</v>
      </c>
      <c r="D7" s="1904" t="s">
        <v>877</v>
      </c>
      <c r="E7" s="1898" t="s">
        <v>877</v>
      </c>
    </row>
    <row r="8" spans="1:5" s="449" customFormat="1" ht="25.5" customHeight="1">
      <c r="A8" s="959" t="s">
        <v>870</v>
      </c>
      <c r="B8" s="1896">
        <v>16</v>
      </c>
      <c r="C8" s="1908">
        <v>6</v>
      </c>
      <c r="D8" s="1905">
        <v>34</v>
      </c>
      <c r="E8" s="1898" t="s">
        <v>877</v>
      </c>
    </row>
    <row r="9" spans="1:5" s="449" customFormat="1" ht="25.5" customHeight="1">
      <c r="A9" s="959" t="s">
        <v>871</v>
      </c>
      <c r="B9" s="1896">
        <v>19</v>
      </c>
      <c r="C9" s="1909">
        <v>9</v>
      </c>
      <c r="D9" s="1901">
        <v>53</v>
      </c>
      <c r="E9" s="1898" t="s">
        <v>877</v>
      </c>
    </row>
    <row r="10" spans="1:5" s="449" customFormat="1" ht="25.5" customHeight="1">
      <c r="A10" s="959" t="s">
        <v>872</v>
      </c>
      <c r="B10" s="1896">
        <v>19</v>
      </c>
      <c r="C10" s="1909">
        <v>9</v>
      </c>
      <c r="D10" s="1906" t="s">
        <v>875</v>
      </c>
      <c r="E10" s="1898" t="s">
        <v>877</v>
      </c>
    </row>
    <row r="11" spans="1:5" s="449" customFormat="1" ht="25.5" customHeight="1">
      <c r="A11" s="959" t="s">
        <v>873</v>
      </c>
      <c r="B11" s="1896">
        <v>19</v>
      </c>
      <c r="C11" s="1909">
        <v>9</v>
      </c>
      <c r="D11" s="1893" t="s">
        <v>876</v>
      </c>
      <c r="E11" s="1898" t="s">
        <v>877</v>
      </c>
    </row>
    <row r="12" spans="1:5" s="449" customFormat="1" ht="25.5" customHeight="1">
      <c r="A12" s="1448">
        <v>2006</v>
      </c>
      <c r="B12" s="1896">
        <v>30</v>
      </c>
      <c r="C12" s="1909">
        <v>9</v>
      </c>
      <c r="D12" s="1893" t="s">
        <v>876</v>
      </c>
      <c r="E12" s="1899">
        <v>1250</v>
      </c>
    </row>
    <row r="13" spans="1:5" s="449" customFormat="1" ht="25.5" customHeight="1">
      <c r="A13" s="1448">
        <v>2007</v>
      </c>
      <c r="B13" s="1896">
        <v>31</v>
      </c>
      <c r="C13" s="1909">
        <v>9</v>
      </c>
      <c r="D13" s="1893" t="s">
        <v>876</v>
      </c>
      <c r="E13" s="1900">
        <v>1250</v>
      </c>
    </row>
    <row r="14" spans="1:5" s="449" customFormat="1" ht="25.5" customHeight="1">
      <c r="A14" s="1448">
        <v>2008</v>
      </c>
      <c r="B14" s="1896">
        <v>33</v>
      </c>
      <c r="C14" s="1909">
        <v>9</v>
      </c>
      <c r="D14" s="1893" t="s">
        <v>876</v>
      </c>
      <c r="E14" s="1900">
        <v>1250</v>
      </c>
    </row>
    <row r="15" spans="1:5" s="449" customFormat="1" ht="25.5" customHeight="1">
      <c r="A15" s="1448">
        <v>2009</v>
      </c>
      <c r="B15" s="1896">
        <v>34</v>
      </c>
      <c r="C15" s="1909">
        <v>9</v>
      </c>
      <c r="D15" s="1893" t="s">
        <v>876</v>
      </c>
      <c r="E15" s="1900">
        <v>1250</v>
      </c>
    </row>
    <row r="16" spans="1:5" s="449" customFormat="1" ht="25.5" customHeight="1">
      <c r="A16" s="769" t="s">
        <v>874</v>
      </c>
      <c r="B16" s="1896">
        <v>35</v>
      </c>
      <c r="C16" s="1909">
        <v>9</v>
      </c>
      <c r="D16" s="1893" t="s">
        <v>876</v>
      </c>
      <c r="E16" s="1900">
        <v>1250</v>
      </c>
    </row>
    <row r="17" spans="1:5" s="449" customFormat="1" ht="25.5" customHeight="1">
      <c r="A17" s="1449">
        <v>2013</v>
      </c>
      <c r="B17" s="1896">
        <v>42</v>
      </c>
      <c r="C17" s="1909">
        <v>9</v>
      </c>
      <c r="D17" s="1901">
        <v>400</v>
      </c>
      <c r="E17" s="1900">
        <v>1250</v>
      </c>
    </row>
    <row r="18" spans="1:5" s="449" customFormat="1" ht="25.5" customHeight="1">
      <c r="A18" s="1449">
        <v>2014</v>
      </c>
      <c r="B18" s="1896">
        <v>49</v>
      </c>
      <c r="C18" s="1909">
        <v>14</v>
      </c>
      <c r="D18" s="1901">
        <v>412</v>
      </c>
      <c r="E18" s="1900">
        <v>1250</v>
      </c>
    </row>
    <row r="19" spans="1:5" s="449" customFormat="1" ht="25.5" customHeight="1">
      <c r="A19" s="1449">
        <v>2015</v>
      </c>
      <c r="B19" s="1896">
        <v>57</v>
      </c>
      <c r="C19" s="1909">
        <v>24</v>
      </c>
      <c r="D19" s="1901">
        <v>418</v>
      </c>
      <c r="E19" s="1900">
        <v>1250</v>
      </c>
    </row>
    <row r="20" spans="1:5" s="449" customFormat="1" ht="25.5" customHeight="1">
      <c r="A20" s="1449">
        <v>2016</v>
      </c>
      <c r="B20" s="1896">
        <v>64</v>
      </c>
      <c r="C20" s="1909">
        <v>30</v>
      </c>
      <c r="D20" s="1901">
        <v>500</v>
      </c>
      <c r="E20" s="1900">
        <v>1250</v>
      </c>
    </row>
    <row r="21" spans="1:5" s="449" customFormat="1" ht="25.5" customHeight="1">
      <c r="A21" s="1449">
        <v>2017</v>
      </c>
      <c r="B21" s="1896">
        <v>69</v>
      </c>
      <c r="C21" s="1910">
        <v>34</v>
      </c>
      <c r="D21" s="1902">
        <v>517</v>
      </c>
      <c r="E21" s="1900">
        <v>1250</v>
      </c>
    </row>
    <row r="22" spans="1:5" s="449" customFormat="1" ht="25.5" customHeight="1">
      <c r="A22" s="1449">
        <v>2018</v>
      </c>
      <c r="B22" s="1897">
        <v>74</v>
      </c>
      <c r="C22" s="1911">
        <v>38</v>
      </c>
      <c r="D22" s="1903">
        <v>523</v>
      </c>
      <c r="E22" s="1899">
        <v>1250</v>
      </c>
    </row>
    <row r="23" spans="1:5" s="449" customFormat="1" ht="12" customHeight="1" thickBot="1">
      <c r="A23" s="960"/>
      <c r="B23" s="964"/>
      <c r="C23" s="967"/>
      <c r="D23" s="970"/>
      <c r="E23" s="958"/>
    </row>
    <row r="24" spans="1:5">
      <c r="A24" s="23" t="s">
        <v>399</v>
      </c>
      <c r="B24" s="23"/>
      <c r="C24" s="23"/>
      <c r="D24" s="23"/>
    </row>
    <row r="25" spans="1:5" ht="15" customHeight="1">
      <c r="A25" s="2088" t="s">
        <v>266</v>
      </c>
      <c r="B25" s="2089"/>
      <c r="C25" s="2089"/>
      <c r="D25" s="2089"/>
      <c r="E25" s="2089"/>
    </row>
    <row r="26" spans="1:5" ht="33" customHeight="1">
      <c r="A26" s="2088" t="s">
        <v>267</v>
      </c>
      <c r="B26" s="2089"/>
      <c r="C26" s="2089"/>
      <c r="D26" s="2089"/>
      <c r="E26" s="2089"/>
    </row>
    <row r="27" spans="1:5" ht="34.5" customHeight="1">
      <c r="A27" s="2088" t="s">
        <v>268</v>
      </c>
      <c r="B27" s="2089"/>
      <c r="C27" s="2089"/>
      <c r="D27" s="2089"/>
      <c r="E27" s="2089"/>
    </row>
    <row r="28" spans="1:5">
      <c r="A28" s="96"/>
      <c r="B28" s="96"/>
      <c r="C28" s="96"/>
      <c r="D28" s="96"/>
      <c r="E28" s="96"/>
    </row>
    <row r="29" spans="1:5">
      <c r="A29" s="7"/>
      <c r="B29" s="7"/>
      <c r="C29" s="7"/>
      <c r="D29" s="7"/>
      <c r="E29" s="7"/>
    </row>
    <row r="30" spans="1:5">
      <c r="A30" s="97"/>
    </row>
    <row r="31" spans="1:5">
      <c r="A31" s="98"/>
    </row>
    <row r="32" spans="1:5">
      <c r="A32" s="98"/>
    </row>
    <row r="33" spans="1:5">
      <c r="A33" s="97"/>
    </row>
    <row r="40" spans="1:5">
      <c r="E40" s="63"/>
    </row>
  </sheetData>
  <mergeCells count="6">
    <mergeCell ref="A1:E1"/>
    <mergeCell ref="A25:E25"/>
    <mergeCell ref="A26:E26"/>
    <mergeCell ref="A27:E27"/>
    <mergeCell ref="A2:A3"/>
    <mergeCell ref="C2:D2"/>
  </mergeCells>
  <printOptions horizontalCentered="1"/>
  <pageMargins left="0.7" right="0.7" top="0.75" bottom="0.5" header="0.3" footer="0.3"/>
  <pageSetup scale="72" orientation="landscape" r:id="rId1"/>
  <headerFooter scaleWithDoc="0">
    <oddFooter>&amp;R2016 Data Tables</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A40AE-4467-4CDF-9617-787BA57621A7}">
  <sheetPr>
    <pageSetUpPr fitToPage="1"/>
  </sheetPr>
  <dimension ref="A1:H41"/>
  <sheetViews>
    <sheetView zoomScale="80" zoomScaleNormal="80" workbookViewId="0">
      <selection sqref="A1:H1"/>
    </sheetView>
  </sheetViews>
  <sheetFormatPr defaultColWidth="9.140625" defaultRowHeight="12.75"/>
  <cols>
    <col min="1" max="1" width="16.7109375" customWidth="1"/>
    <col min="2" max="5" width="11.7109375" customWidth="1"/>
    <col min="6" max="7" width="16.7109375" customWidth="1"/>
    <col min="8" max="8" width="22.7109375" customWidth="1"/>
  </cols>
  <sheetData>
    <row r="1" spans="1:8" ht="80.099999999999994" customHeight="1" thickBot="1">
      <c r="A1" s="1955" t="s">
        <v>426</v>
      </c>
      <c r="B1" s="1956"/>
      <c r="C1" s="1956"/>
      <c r="D1" s="1956"/>
      <c r="E1" s="1956"/>
      <c r="F1" s="1956"/>
      <c r="G1" s="1956"/>
      <c r="H1" s="1957"/>
    </row>
    <row r="2" spans="1:8" s="63" customFormat="1" ht="60" customHeight="1">
      <c r="A2" s="1696" t="s">
        <v>152</v>
      </c>
      <c r="B2" s="2094" t="s">
        <v>1046</v>
      </c>
      <c r="C2" s="2095"/>
      <c r="D2" s="2092" t="s">
        <v>1047</v>
      </c>
      <c r="E2" s="2093"/>
      <c r="F2" s="2092" t="s">
        <v>1048</v>
      </c>
      <c r="G2" s="2093"/>
      <c r="H2" s="1697" t="s">
        <v>1049</v>
      </c>
    </row>
    <row r="3" spans="1:8" s="449" customFormat="1" ht="9.9499999999999993" customHeight="1">
      <c r="A3" s="675"/>
      <c r="B3" s="946"/>
      <c r="C3" s="947"/>
      <c r="D3" s="951"/>
      <c r="E3" s="952"/>
      <c r="F3" s="951"/>
      <c r="G3" s="952"/>
      <c r="H3" s="816"/>
    </row>
    <row r="4" spans="1:8" s="449" customFormat="1" ht="20.100000000000001" customHeight="1">
      <c r="A4" s="1200">
        <v>1980</v>
      </c>
      <c r="B4" s="1450">
        <v>71.2</v>
      </c>
      <c r="C4" s="1461">
        <v>1</v>
      </c>
      <c r="D4" s="951" t="s">
        <v>270</v>
      </c>
      <c r="E4" s="1458" t="s">
        <v>270</v>
      </c>
      <c r="F4" s="1462" t="s">
        <v>270</v>
      </c>
      <c r="G4" s="1456" t="s">
        <v>270</v>
      </c>
      <c r="H4" s="1454">
        <v>71.2</v>
      </c>
    </row>
    <row r="5" spans="1:8" s="449" customFormat="1" ht="9.9499999999999993" customHeight="1">
      <c r="A5" s="1200"/>
      <c r="B5" s="1450"/>
      <c r="C5" s="1461"/>
      <c r="D5" s="951"/>
      <c r="E5" s="1458"/>
      <c r="F5" s="1462"/>
      <c r="G5" s="1456"/>
      <c r="H5" s="1454"/>
    </row>
    <row r="6" spans="1:8" s="449" customFormat="1" ht="20.100000000000001" customHeight="1">
      <c r="A6" s="1200">
        <v>1985</v>
      </c>
      <c r="B6" s="1471">
        <v>81.7</v>
      </c>
      <c r="C6" s="1461">
        <v>1</v>
      </c>
      <c r="D6" s="951" t="s">
        <v>270</v>
      </c>
      <c r="E6" s="1458" t="s">
        <v>270</v>
      </c>
      <c r="F6" s="1462" t="s">
        <v>270</v>
      </c>
      <c r="G6" s="1456" t="s">
        <v>270</v>
      </c>
      <c r="H6" s="1888">
        <v>81.7</v>
      </c>
    </row>
    <row r="7" spans="1:8" s="449" customFormat="1" ht="9.9499999999999993" customHeight="1">
      <c r="A7" s="1200"/>
      <c r="B7" s="1471"/>
      <c r="C7" s="1461"/>
      <c r="D7" s="951"/>
      <c r="E7" s="1458"/>
      <c r="F7" s="1462"/>
      <c r="G7" s="1456"/>
      <c r="H7" s="1888"/>
    </row>
    <row r="8" spans="1:8" s="449" customFormat="1" ht="20.100000000000001" customHeight="1">
      <c r="A8" s="1200">
        <v>1990</v>
      </c>
      <c r="B8" s="1471">
        <v>509</v>
      </c>
      <c r="C8" s="1461">
        <v>0.77238239757207894</v>
      </c>
      <c r="D8" s="1452">
        <v>150</v>
      </c>
      <c r="E8" s="1459">
        <v>0.22761760242792109</v>
      </c>
      <c r="F8" s="1462" t="s">
        <v>270</v>
      </c>
      <c r="G8" s="1456" t="s">
        <v>270</v>
      </c>
      <c r="H8" s="1888">
        <v>659</v>
      </c>
    </row>
    <row r="9" spans="1:8" s="449" customFormat="1" ht="9.9499999999999993" customHeight="1">
      <c r="A9" s="1200"/>
      <c r="B9" s="1471"/>
      <c r="C9" s="1461"/>
      <c r="D9" s="1453"/>
      <c r="E9" s="1460"/>
      <c r="F9" s="1462"/>
      <c r="G9" s="1456"/>
      <c r="H9" s="1888"/>
    </row>
    <row r="10" spans="1:8" s="449" customFormat="1" ht="20.100000000000001" customHeight="1">
      <c r="A10" s="1200">
        <v>1995</v>
      </c>
      <c r="B10" s="1471">
        <v>587</v>
      </c>
      <c r="C10" s="1461">
        <v>0.7004773269689738</v>
      </c>
      <c r="D10" s="1891">
        <v>251</v>
      </c>
      <c r="E10" s="1459">
        <v>0.29952267303102625</v>
      </c>
      <c r="F10" s="1462" t="s">
        <v>270</v>
      </c>
      <c r="G10" s="1456" t="s">
        <v>270</v>
      </c>
      <c r="H10" s="1888">
        <v>838</v>
      </c>
    </row>
    <row r="11" spans="1:8" s="449" customFormat="1" ht="20.100000000000001" customHeight="1">
      <c r="A11" s="1200">
        <v>1996</v>
      </c>
      <c r="B11" s="1471">
        <v>600</v>
      </c>
      <c r="C11" s="1461">
        <v>0.52356020942408377</v>
      </c>
      <c r="D11" s="1891">
        <v>546</v>
      </c>
      <c r="E11" s="1459">
        <v>0.47643979057591623</v>
      </c>
      <c r="F11" s="1462" t="s">
        <v>270</v>
      </c>
      <c r="G11" s="1456" t="s">
        <v>270</v>
      </c>
      <c r="H11" s="1888">
        <v>1146</v>
      </c>
    </row>
    <row r="12" spans="1:8" s="449" customFormat="1" ht="20.100000000000001" customHeight="1">
      <c r="A12" s="1200">
        <v>1997</v>
      </c>
      <c r="B12" s="1471">
        <v>646</v>
      </c>
      <c r="C12" s="1461">
        <v>0.60543580131208996</v>
      </c>
      <c r="D12" s="1891">
        <v>421</v>
      </c>
      <c r="E12" s="1459">
        <v>0.39456419868791004</v>
      </c>
      <c r="F12" s="1462" t="s">
        <v>270</v>
      </c>
      <c r="G12" s="1456" t="s">
        <v>270</v>
      </c>
      <c r="H12" s="1888">
        <v>1067</v>
      </c>
    </row>
    <row r="13" spans="1:8" s="449" customFormat="1" ht="20.100000000000001" customHeight="1">
      <c r="A13" s="1200">
        <v>1998</v>
      </c>
      <c r="B13" s="1471">
        <v>642</v>
      </c>
      <c r="C13" s="1461">
        <v>0.6645962732919255</v>
      </c>
      <c r="D13" s="1891">
        <v>324</v>
      </c>
      <c r="E13" s="1459">
        <v>0.33540372670807456</v>
      </c>
      <c r="F13" s="1462" t="s">
        <v>270</v>
      </c>
      <c r="G13" s="1456" t="s">
        <v>270</v>
      </c>
      <c r="H13" s="1888">
        <v>966</v>
      </c>
    </row>
    <row r="14" spans="1:8" s="449" customFormat="1" ht="20.100000000000001" customHeight="1">
      <c r="A14" s="1200">
        <v>1999</v>
      </c>
      <c r="B14" s="1471">
        <v>611</v>
      </c>
      <c r="C14" s="1461">
        <v>0.67738359201773835</v>
      </c>
      <c r="D14" s="1891">
        <v>291</v>
      </c>
      <c r="E14" s="1459">
        <v>0.32261640798226165</v>
      </c>
      <c r="F14" s="1462" t="s">
        <v>270</v>
      </c>
      <c r="G14" s="1456" t="s">
        <v>270</v>
      </c>
      <c r="H14" s="1888">
        <v>902</v>
      </c>
    </row>
    <row r="15" spans="1:8" s="449" customFormat="1" ht="20.100000000000001" customHeight="1">
      <c r="A15" s="1200">
        <v>2000</v>
      </c>
      <c r="B15" s="1471">
        <v>661</v>
      </c>
      <c r="C15" s="1461">
        <v>0.8190830235439901</v>
      </c>
      <c r="D15" s="1891">
        <v>146</v>
      </c>
      <c r="E15" s="1459">
        <v>0.1809169764560099</v>
      </c>
      <c r="F15" s="1462" t="s">
        <v>270</v>
      </c>
      <c r="G15" s="1456" t="s">
        <v>270</v>
      </c>
      <c r="H15" s="1888">
        <v>807</v>
      </c>
    </row>
    <row r="16" spans="1:8" s="449" customFormat="1" ht="20.100000000000001" customHeight="1">
      <c r="A16" s="1200">
        <v>2001</v>
      </c>
      <c r="B16" s="1471">
        <v>674</v>
      </c>
      <c r="C16" s="1461">
        <v>0.82095006090133982</v>
      </c>
      <c r="D16" s="1891">
        <v>147</v>
      </c>
      <c r="E16" s="1459">
        <v>0.17904993909866018</v>
      </c>
      <c r="F16" s="1462" t="s">
        <v>270</v>
      </c>
      <c r="G16" s="1456" t="s">
        <v>270</v>
      </c>
      <c r="H16" s="1888">
        <v>821</v>
      </c>
    </row>
    <row r="17" spans="1:8" s="449" customFormat="1" ht="20.100000000000001" customHeight="1">
      <c r="A17" s="1200">
        <v>2002</v>
      </c>
      <c r="B17" s="1471">
        <v>654</v>
      </c>
      <c r="C17" s="1461">
        <v>0.83100381194409145</v>
      </c>
      <c r="D17" s="1891">
        <v>133</v>
      </c>
      <c r="E17" s="1459">
        <v>0.16899618805590852</v>
      </c>
      <c r="F17" s="1462" t="s">
        <v>270</v>
      </c>
      <c r="G17" s="1456" t="s">
        <v>270</v>
      </c>
      <c r="H17" s="1888">
        <v>787</v>
      </c>
    </row>
    <row r="18" spans="1:8" s="449" customFormat="1" ht="20.100000000000001" customHeight="1">
      <c r="A18" s="1200">
        <v>2003</v>
      </c>
      <c r="B18" s="1471">
        <v>647</v>
      </c>
      <c r="C18" s="1461">
        <v>0.6824894514767933</v>
      </c>
      <c r="D18" s="1891">
        <v>301</v>
      </c>
      <c r="E18" s="1459">
        <v>0.31751054852320676</v>
      </c>
      <c r="F18" s="1462" t="s">
        <v>270</v>
      </c>
      <c r="G18" s="1456" t="s">
        <v>270</v>
      </c>
      <c r="H18" s="1888">
        <v>948</v>
      </c>
    </row>
    <row r="19" spans="1:8" s="449" customFormat="1" ht="20.100000000000001" customHeight="1">
      <c r="A19" s="1200">
        <v>2004</v>
      </c>
      <c r="B19" s="1471">
        <v>654</v>
      </c>
      <c r="C19" s="1461">
        <v>0.44855967078189302</v>
      </c>
      <c r="D19" s="1891">
        <v>804</v>
      </c>
      <c r="E19" s="1459">
        <v>0.55144032921810704</v>
      </c>
      <c r="F19" s="1462" t="s">
        <v>270</v>
      </c>
      <c r="G19" s="1456" t="s">
        <v>270</v>
      </c>
      <c r="H19" s="1888">
        <v>1458</v>
      </c>
    </row>
    <row r="20" spans="1:8" s="449" customFormat="1" ht="20.100000000000001" customHeight="1">
      <c r="A20" s="1200">
        <v>2005</v>
      </c>
      <c r="B20" s="1471">
        <v>664</v>
      </c>
      <c r="C20" s="1461">
        <v>0.45761543762922124</v>
      </c>
      <c r="D20" s="1891">
        <v>787</v>
      </c>
      <c r="E20" s="1459">
        <v>0.54238456237077881</v>
      </c>
      <c r="F20" s="1462" t="s">
        <v>270</v>
      </c>
      <c r="G20" s="1456" t="s">
        <v>270</v>
      </c>
      <c r="H20" s="1888">
        <v>1451</v>
      </c>
    </row>
    <row r="21" spans="1:8" s="449" customFormat="1" ht="20.100000000000001" customHeight="1">
      <c r="A21" s="1200">
        <v>2006</v>
      </c>
      <c r="B21" s="1471">
        <v>892</v>
      </c>
      <c r="C21" s="1461">
        <v>0.61858529819694863</v>
      </c>
      <c r="D21" s="1891">
        <v>550</v>
      </c>
      <c r="E21" s="1459">
        <v>0.38141470180305131</v>
      </c>
      <c r="F21" s="1462" t="s">
        <v>270</v>
      </c>
      <c r="G21" s="1456" t="s">
        <v>270</v>
      </c>
      <c r="H21" s="1888">
        <v>1442</v>
      </c>
    </row>
    <row r="22" spans="1:8" s="449" customFormat="1" ht="20.100000000000001" customHeight="1">
      <c r="A22" s="1200">
        <v>2007</v>
      </c>
      <c r="B22" s="1471">
        <v>1057</v>
      </c>
      <c r="C22" s="1461">
        <v>0.71612466124661245</v>
      </c>
      <c r="D22" s="1891">
        <v>358</v>
      </c>
      <c r="E22" s="1459">
        <v>0.24254742547425473</v>
      </c>
      <c r="F22" s="1463">
        <v>61</v>
      </c>
      <c r="G22" s="1457">
        <v>4.1000000000000002E-2</v>
      </c>
      <c r="H22" s="1888">
        <v>1476</v>
      </c>
    </row>
    <row r="23" spans="1:8" s="449" customFormat="1" ht="20.100000000000001" customHeight="1">
      <c r="A23" s="1200">
        <v>2008</v>
      </c>
      <c r="B23" s="1892">
        <v>1104</v>
      </c>
      <c r="C23" s="1461">
        <v>0.78744650499286728</v>
      </c>
      <c r="D23" s="1891">
        <v>241</v>
      </c>
      <c r="E23" s="1459">
        <v>0.17189728958630529</v>
      </c>
      <c r="F23" s="1890">
        <v>57</v>
      </c>
      <c r="G23" s="1457">
        <v>4.0656205420827388E-2</v>
      </c>
      <c r="H23" s="1889">
        <v>1402</v>
      </c>
    </row>
    <row r="24" spans="1:8" s="449" customFormat="1" ht="20.100000000000001" customHeight="1">
      <c r="A24" s="1200">
        <v>2009</v>
      </c>
      <c r="B24" s="1892">
        <v>1126</v>
      </c>
      <c r="C24" s="1461">
        <v>0.61800219538968171</v>
      </c>
      <c r="D24" s="1891">
        <v>696</v>
      </c>
      <c r="E24" s="1459">
        <v>0.38199780461031835</v>
      </c>
      <c r="F24" s="1890">
        <v>0</v>
      </c>
      <c r="G24" s="1457">
        <v>0</v>
      </c>
      <c r="H24" s="1889">
        <v>1822</v>
      </c>
    </row>
    <row r="25" spans="1:8" s="449" customFormat="1" ht="20.100000000000001" customHeight="1">
      <c r="A25" s="1200">
        <v>2010</v>
      </c>
      <c r="B25" s="1892">
        <v>1188</v>
      </c>
      <c r="C25" s="1461">
        <v>0.53249663827879878</v>
      </c>
      <c r="D25" s="1891">
        <v>1043</v>
      </c>
      <c r="E25" s="1459">
        <v>0.46750336172120127</v>
      </c>
      <c r="F25" s="1890">
        <v>0</v>
      </c>
      <c r="G25" s="1457">
        <v>0</v>
      </c>
      <c r="H25" s="1889">
        <v>2231</v>
      </c>
    </row>
    <row r="26" spans="1:8" s="449" customFormat="1" ht="20.100000000000001" customHeight="1">
      <c r="A26" s="1200">
        <v>2011</v>
      </c>
      <c r="B26" s="1892">
        <v>1143</v>
      </c>
      <c r="C26" s="1461">
        <v>0.55164092664092668</v>
      </c>
      <c r="D26" s="1891">
        <v>929</v>
      </c>
      <c r="E26" s="1459">
        <v>0.44835907335907338</v>
      </c>
      <c r="F26" s="1890">
        <v>0</v>
      </c>
      <c r="G26" s="1457">
        <v>0</v>
      </c>
      <c r="H26" s="1889">
        <v>2072</v>
      </c>
    </row>
    <row r="27" spans="1:8" s="449" customFormat="1" ht="20.100000000000001" customHeight="1">
      <c r="A27" s="1200">
        <v>2012</v>
      </c>
      <c r="B27" s="1892">
        <v>1123</v>
      </c>
      <c r="C27" s="1461">
        <v>0.42505677517032553</v>
      </c>
      <c r="D27" s="1891">
        <v>1495</v>
      </c>
      <c r="E27" s="1459">
        <v>0.56585919757759273</v>
      </c>
      <c r="F27" s="1890">
        <v>24</v>
      </c>
      <c r="G27" s="1457">
        <v>9.0840272520817562E-3</v>
      </c>
      <c r="H27" s="1889">
        <v>2642</v>
      </c>
    </row>
    <row r="28" spans="1:8" s="449" customFormat="1" ht="20.100000000000001" customHeight="1">
      <c r="A28" s="1200">
        <v>2013</v>
      </c>
      <c r="B28" s="1892">
        <v>1274</v>
      </c>
      <c r="C28" s="1461">
        <v>0.43303874915023793</v>
      </c>
      <c r="D28" s="1891">
        <v>1580</v>
      </c>
      <c r="E28" s="1459">
        <v>0.53704962610469065</v>
      </c>
      <c r="F28" s="1890">
        <v>88</v>
      </c>
      <c r="G28" s="1457">
        <v>2.9911624745071381E-2</v>
      </c>
      <c r="H28" s="1889">
        <v>2942</v>
      </c>
    </row>
    <row r="29" spans="1:8" s="449" customFormat="1" ht="20.100000000000001" customHeight="1">
      <c r="A29" s="1200">
        <v>2014</v>
      </c>
      <c r="B29" s="1892">
        <v>1379</v>
      </c>
      <c r="C29" s="1461">
        <v>0.3617523609653725</v>
      </c>
      <c r="D29" s="1891">
        <v>2439</v>
      </c>
      <c r="E29" s="1459">
        <v>0.63982161594963272</v>
      </c>
      <c r="F29" s="1890">
        <v>-6</v>
      </c>
      <c r="G29" s="1457">
        <v>-1.5739769150052466E-3</v>
      </c>
      <c r="H29" s="1889">
        <v>3812</v>
      </c>
    </row>
    <row r="30" spans="1:8" s="449" customFormat="1" ht="20.100000000000001" customHeight="1">
      <c r="A30" s="1200">
        <v>2015</v>
      </c>
      <c r="B30" s="1892">
        <v>1556</v>
      </c>
      <c r="C30" s="1461">
        <v>0.37602706621556309</v>
      </c>
      <c r="D30" s="1891">
        <v>2565</v>
      </c>
      <c r="E30" s="1459">
        <v>0.61986466892218461</v>
      </c>
      <c r="F30" s="1890">
        <v>17</v>
      </c>
      <c r="G30" s="1457">
        <v>4.108264862252296E-3</v>
      </c>
      <c r="H30" s="1889">
        <v>4138</v>
      </c>
    </row>
    <row r="31" spans="1:8" s="449" customFormat="1" ht="20.100000000000001" customHeight="1">
      <c r="A31" s="1200">
        <v>2016</v>
      </c>
      <c r="B31" s="1892">
        <v>1744</v>
      </c>
      <c r="C31" s="1461">
        <v>0.27339708418247372</v>
      </c>
      <c r="D31" s="1891">
        <v>4639</v>
      </c>
      <c r="E31" s="1459">
        <v>0.7272299733500549</v>
      </c>
      <c r="F31" s="1890">
        <v>-4</v>
      </c>
      <c r="G31" s="1457">
        <v>-6.2705753252860952E-4</v>
      </c>
      <c r="H31" s="1889">
        <v>6379</v>
      </c>
    </row>
    <row r="32" spans="1:8" s="449" customFormat="1" ht="20.100000000000001" customHeight="1">
      <c r="A32" s="1200">
        <v>2017</v>
      </c>
      <c r="B32" s="1451">
        <v>1785</v>
      </c>
      <c r="C32" s="1461">
        <v>0.26487609437602017</v>
      </c>
      <c r="D32" s="1452">
        <v>4948</v>
      </c>
      <c r="E32" s="1459">
        <v>0.73423356581095123</v>
      </c>
      <c r="F32" s="1464">
        <v>6</v>
      </c>
      <c r="G32" s="1457">
        <v>8.9033981302863929E-4</v>
      </c>
      <c r="H32" s="1455">
        <v>6739</v>
      </c>
    </row>
    <row r="33" spans="1:8" s="449" customFormat="1" ht="9.9499999999999993" customHeight="1" thickBot="1">
      <c r="A33" s="676"/>
      <c r="B33" s="948"/>
      <c r="C33" s="949"/>
      <c r="D33" s="953"/>
      <c r="E33" s="954"/>
      <c r="F33" s="953"/>
      <c r="G33" s="954"/>
      <c r="H33" s="950"/>
    </row>
    <row r="34" spans="1:8" ht="12.75" customHeight="1">
      <c r="A34" s="71" t="s">
        <v>150</v>
      </c>
      <c r="B34" s="71"/>
      <c r="C34" s="71"/>
      <c r="D34" s="71"/>
      <c r="E34" s="71"/>
      <c r="F34" s="71"/>
      <c r="G34" s="71"/>
      <c r="H34" s="71"/>
    </row>
    <row r="35" spans="1:8">
      <c r="A35" s="2048" t="s">
        <v>271</v>
      </c>
      <c r="B35" s="2048"/>
      <c r="C35" s="2048"/>
      <c r="D35" s="2048"/>
      <c r="E35" s="2048"/>
      <c r="F35" s="2048"/>
      <c r="G35" s="2048"/>
      <c r="H35" s="2048"/>
    </row>
    <row r="36" spans="1:8" ht="12.75" customHeight="1">
      <c r="A36" s="2048" t="s">
        <v>196</v>
      </c>
      <c r="B36" s="2048"/>
      <c r="C36" s="2048"/>
      <c r="D36" s="2048"/>
      <c r="E36" s="2048"/>
      <c r="F36" s="2048"/>
      <c r="G36" s="2048"/>
      <c r="H36" s="2048"/>
    </row>
    <row r="37" spans="1:8" ht="26.25" customHeight="1">
      <c r="A37" s="2049" t="s">
        <v>272</v>
      </c>
      <c r="B37" s="2049"/>
      <c r="C37" s="2049"/>
      <c r="D37" s="2049"/>
      <c r="E37" s="2049"/>
      <c r="F37" s="2049"/>
      <c r="G37" s="2049"/>
      <c r="H37" s="2049"/>
    </row>
    <row r="38" spans="1:8">
      <c r="B38" s="71"/>
      <c r="D38" s="70"/>
      <c r="F38" s="71"/>
    </row>
    <row r="39" spans="1:8">
      <c r="B39" s="70"/>
    </row>
    <row r="40" spans="1:8">
      <c r="G40" s="14"/>
    </row>
    <row r="41" spans="1:8">
      <c r="B41" s="71"/>
      <c r="D41" s="63"/>
    </row>
  </sheetData>
  <mergeCells count="7">
    <mergeCell ref="A36:H36"/>
    <mergeCell ref="A37:H37"/>
    <mergeCell ref="A35:H35"/>
    <mergeCell ref="A1:H1"/>
    <mergeCell ref="F2:G2"/>
    <mergeCell ref="D2:E2"/>
    <mergeCell ref="B2:C2"/>
  </mergeCells>
  <printOptions horizontalCentered="1"/>
  <pageMargins left="0.7" right="0.7" top="0.75" bottom="0.5" header="0.3" footer="0.3"/>
  <pageSetup scale="69" orientation="landscape" r:id="rId1"/>
  <headerFooter scaleWithDoc="0">
    <oddFooter>&amp;R2016 Data Tables</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A0A474-D41D-4B4E-ACDD-893DDCAEA7CC}">
  <sheetPr>
    <pageSetUpPr fitToPage="1"/>
  </sheetPr>
  <dimension ref="A1:G34"/>
  <sheetViews>
    <sheetView zoomScale="80" zoomScaleNormal="80" workbookViewId="0">
      <selection sqref="A1:G1"/>
    </sheetView>
  </sheetViews>
  <sheetFormatPr defaultColWidth="9.140625" defaultRowHeight="12.75"/>
  <cols>
    <col min="1" max="1" width="24.7109375" style="6" customWidth="1"/>
    <col min="2" max="7" width="20.7109375" style="6" customWidth="1"/>
    <col min="8" max="16384" width="9.140625" style="6"/>
  </cols>
  <sheetData>
    <row r="1" spans="1:7" ht="80.099999999999994" customHeight="1" thickBot="1">
      <c r="A1" s="1958" t="s">
        <v>793</v>
      </c>
      <c r="B1" s="1969"/>
      <c r="C1" s="1969"/>
      <c r="D1" s="1969"/>
      <c r="E1" s="1969"/>
      <c r="F1" s="1969"/>
      <c r="G1" s="1966"/>
    </row>
    <row r="2" spans="1:7" s="39" customFormat="1" ht="45" customHeight="1" thickBot="1">
      <c r="A2" s="945" t="s">
        <v>467</v>
      </c>
      <c r="B2" s="2096" t="s">
        <v>261</v>
      </c>
      <c r="C2" s="1969"/>
      <c r="D2" s="2097" t="s">
        <v>269</v>
      </c>
      <c r="E2" s="1964"/>
      <c r="F2" s="2096" t="s">
        <v>273</v>
      </c>
      <c r="G2" s="1966"/>
    </row>
    <row r="3" spans="1:7" s="617" customFormat="1" ht="25.5" customHeight="1">
      <c r="A3" s="734" t="s">
        <v>600</v>
      </c>
      <c r="B3" s="1466">
        <v>16.8</v>
      </c>
      <c r="C3" s="1468">
        <v>1.0796915167095116E-2</v>
      </c>
      <c r="D3" s="1467">
        <v>20.8</v>
      </c>
      <c r="E3" s="1469">
        <v>8.1091617933723194E-3</v>
      </c>
      <c r="F3" s="1466">
        <v>37.6</v>
      </c>
      <c r="G3" s="1470">
        <v>9.1239990293618053E-3</v>
      </c>
    </row>
    <row r="4" spans="1:7" s="617" customFormat="1" ht="18.95" customHeight="1">
      <c r="A4" s="734" t="s">
        <v>601</v>
      </c>
      <c r="B4" s="1886">
        <v>47.7</v>
      </c>
      <c r="C4" s="1468">
        <v>3.0655526992287921E-2</v>
      </c>
      <c r="D4" s="1887">
        <v>93.2</v>
      </c>
      <c r="E4" s="1469">
        <v>3.6335282651072123E-2</v>
      </c>
      <c r="F4" s="1886">
        <v>140.9</v>
      </c>
      <c r="G4" s="1470">
        <v>3.4190730405241447E-2</v>
      </c>
    </row>
    <row r="5" spans="1:7" s="617" customFormat="1" ht="18.95" customHeight="1">
      <c r="A5" s="734" t="s">
        <v>602</v>
      </c>
      <c r="B5" s="1886">
        <v>43.4</v>
      </c>
      <c r="C5" s="1468">
        <v>2.7892030848329048E-2</v>
      </c>
      <c r="D5" s="1887">
        <v>87.9</v>
      </c>
      <c r="E5" s="1469">
        <v>3.426900584795322E-2</v>
      </c>
      <c r="F5" s="1886">
        <v>131.30000000000001</v>
      </c>
      <c r="G5" s="1470">
        <v>3.1861198738170352E-2</v>
      </c>
    </row>
    <row r="6" spans="1:7" s="617" customFormat="1" ht="18.95" customHeight="1">
      <c r="A6" s="734" t="s">
        <v>878</v>
      </c>
      <c r="B6" s="1886">
        <v>105</v>
      </c>
      <c r="C6" s="1468">
        <v>6.7480719794344474E-2</v>
      </c>
      <c r="D6" s="1887">
        <v>212.7</v>
      </c>
      <c r="E6" s="1469">
        <v>8.2923976608187136E-2</v>
      </c>
      <c r="F6" s="1886">
        <v>317.7</v>
      </c>
      <c r="G6" s="1470">
        <v>7.709293860713419E-2</v>
      </c>
    </row>
    <row r="7" spans="1:7" s="617" customFormat="1" ht="18.95" customHeight="1">
      <c r="A7" s="734" t="s">
        <v>879</v>
      </c>
      <c r="B7" s="1886">
        <v>118.4</v>
      </c>
      <c r="C7" s="1468">
        <v>7.6092544987146529E-2</v>
      </c>
      <c r="D7" s="1887">
        <v>206.8</v>
      </c>
      <c r="E7" s="1469">
        <v>8.0623781676413264E-2</v>
      </c>
      <c r="F7" s="1886">
        <v>325.20000000000005</v>
      </c>
      <c r="G7" s="1470">
        <v>7.8912885222033505E-2</v>
      </c>
    </row>
    <row r="8" spans="1:7" s="617" customFormat="1" ht="18.95" customHeight="1">
      <c r="A8" s="734" t="s">
        <v>604</v>
      </c>
      <c r="B8" s="1886">
        <v>169.6</v>
      </c>
      <c r="C8" s="1468">
        <v>0.10899742930591259</v>
      </c>
      <c r="D8" s="1887">
        <v>290.7</v>
      </c>
      <c r="E8" s="1469">
        <v>0.11333333333333333</v>
      </c>
      <c r="F8" s="1886">
        <v>460.29999999999995</v>
      </c>
      <c r="G8" s="1470">
        <v>0.11169619024508613</v>
      </c>
    </row>
    <row r="9" spans="1:7" s="617" customFormat="1" ht="18.95" customHeight="1">
      <c r="A9" s="734" t="s">
        <v>835</v>
      </c>
      <c r="B9" s="1886">
        <v>1055</v>
      </c>
      <c r="C9" s="1468">
        <v>0.67802056555269918</v>
      </c>
      <c r="D9" s="1887">
        <v>1652.9</v>
      </c>
      <c r="E9" s="1469">
        <v>0.64440545808966865</v>
      </c>
      <c r="F9" s="1886">
        <v>2707.9</v>
      </c>
      <c r="G9" s="1470">
        <v>0.65709779179810723</v>
      </c>
    </row>
    <row r="10" spans="1:7" s="617" customFormat="1" ht="25.5" customHeight="1">
      <c r="A10" s="734" t="s">
        <v>880</v>
      </c>
      <c r="B10" s="1466">
        <v>1556</v>
      </c>
      <c r="C10" s="1468">
        <v>1</v>
      </c>
      <c r="D10" s="1467">
        <v>2565</v>
      </c>
      <c r="E10" s="1469">
        <v>1</v>
      </c>
      <c r="F10" s="1466">
        <v>4121</v>
      </c>
      <c r="G10" s="1470">
        <v>1</v>
      </c>
    </row>
    <row r="11" spans="1:7" s="32" customFormat="1" ht="30" customHeight="1" thickBot="1">
      <c r="A11" s="1465" t="s">
        <v>746</v>
      </c>
      <c r="B11" s="2098">
        <v>0.37757825770444065</v>
      </c>
      <c r="C11" s="2099"/>
      <c r="D11" s="2100">
        <v>0.62242174229555935</v>
      </c>
      <c r="E11" s="2099"/>
      <c r="F11" s="2100">
        <v>1</v>
      </c>
      <c r="G11" s="2101"/>
    </row>
    <row r="13" spans="1:7">
      <c r="A13" s="568" t="s">
        <v>274</v>
      </c>
      <c r="B13" s="568"/>
      <c r="C13" s="568"/>
      <c r="D13" s="568"/>
      <c r="E13" s="568"/>
      <c r="F13" s="568"/>
      <c r="G13" s="568"/>
    </row>
    <row r="14" spans="1:7">
      <c r="A14" s="568" t="s">
        <v>166</v>
      </c>
      <c r="B14" s="568"/>
      <c r="C14" s="568"/>
      <c r="D14" s="568"/>
      <c r="E14" s="568"/>
      <c r="F14" s="568"/>
      <c r="G14" s="568"/>
    </row>
    <row r="15" spans="1:7">
      <c r="A15" s="568" t="s">
        <v>275</v>
      </c>
      <c r="B15" s="568"/>
      <c r="C15" s="568"/>
      <c r="D15" s="568"/>
      <c r="E15" s="568"/>
      <c r="F15" s="568"/>
      <c r="G15" s="568"/>
    </row>
    <row r="16" spans="1:7">
      <c r="A16" s="568" t="s">
        <v>276</v>
      </c>
      <c r="B16" s="568"/>
      <c r="C16" s="568"/>
      <c r="D16" s="568"/>
      <c r="E16" s="568"/>
      <c r="F16" s="568"/>
      <c r="G16" s="568"/>
    </row>
    <row r="20" spans="6:6">
      <c r="F20" s="72"/>
    </row>
    <row r="23" spans="6:6" ht="12.75" customHeight="1">
      <c r="F23" s="72"/>
    </row>
    <row r="24" spans="6:6">
      <c r="F24" s="73"/>
    </row>
    <row r="34" spans="5:5">
      <c r="E34" s="38"/>
    </row>
  </sheetData>
  <mergeCells count="7">
    <mergeCell ref="A1:G1"/>
    <mergeCell ref="F2:G2"/>
    <mergeCell ref="D2:E2"/>
    <mergeCell ref="B2:C2"/>
    <mergeCell ref="B11:C11"/>
    <mergeCell ref="D11:E11"/>
    <mergeCell ref="F11:G11"/>
  </mergeCells>
  <printOptions horizontalCentered="1"/>
  <pageMargins left="0.7" right="0.7" top="0.75" bottom="0.5" header="0.3" footer="0.3"/>
  <pageSetup scale="83" orientation="landscape" r:id="rId1"/>
  <headerFooter scaleWithDoc="0">
    <oddFooter>&amp;R2016 Data Tables</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ACC8D-0BDC-489A-9250-B875A34CBCF1}">
  <sheetPr>
    <pageSetUpPr fitToPage="1"/>
  </sheetPr>
  <dimension ref="A1:G35"/>
  <sheetViews>
    <sheetView zoomScale="80" zoomScaleNormal="80" workbookViewId="0">
      <selection sqref="A1:G1"/>
    </sheetView>
  </sheetViews>
  <sheetFormatPr defaultColWidth="9.140625" defaultRowHeight="12.75"/>
  <cols>
    <col min="1" max="1" width="40.7109375" style="6" customWidth="1"/>
    <col min="2" max="2" width="10.7109375" style="6" customWidth="1"/>
    <col min="3" max="3" width="20.7109375" style="6" customWidth="1"/>
    <col min="4" max="4" width="17.7109375" style="6" customWidth="1"/>
    <col min="5" max="5" width="16.7109375" style="6" customWidth="1"/>
    <col min="6" max="6" width="24.7109375" style="6" customWidth="1"/>
    <col min="7" max="7" width="17.7109375" style="6" customWidth="1"/>
  </cols>
  <sheetData>
    <row r="1" spans="1:7" ht="80.099999999999994" customHeight="1" thickBot="1">
      <c r="A1" s="1955" t="s">
        <v>791</v>
      </c>
      <c r="B1" s="1969"/>
      <c r="C1" s="1969"/>
      <c r="D1" s="1969"/>
      <c r="E1" s="1969"/>
      <c r="F1" s="1969"/>
      <c r="G1" s="1969"/>
    </row>
    <row r="2" spans="1:7" s="156" customFormat="1" ht="60" customHeight="1" thickBot="1">
      <c r="A2" s="909" t="s">
        <v>792</v>
      </c>
      <c r="B2" s="688" t="s">
        <v>277</v>
      </c>
      <c r="C2" s="688" t="s">
        <v>278</v>
      </c>
      <c r="D2" s="943" t="s">
        <v>279</v>
      </c>
      <c r="E2" s="688" t="s">
        <v>202</v>
      </c>
      <c r="F2" s="688" t="s">
        <v>280</v>
      </c>
      <c r="G2" s="933" t="s">
        <v>281</v>
      </c>
    </row>
    <row r="3" spans="1:7" s="670" customFormat="1">
      <c r="A3" s="940" t="s">
        <v>150</v>
      </c>
      <c r="B3" s="654"/>
      <c r="C3" s="934"/>
      <c r="D3" s="944"/>
      <c r="E3" s="654"/>
      <c r="F3" s="935"/>
      <c r="G3" s="936"/>
    </row>
    <row r="4" spans="1:7">
      <c r="A4" s="734" t="s">
        <v>881</v>
      </c>
      <c r="B4" s="1471">
        <v>11411</v>
      </c>
      <c r="C4" s="1473" t="s">
        <v>270</v>
      </c>
      <c r="D4" s="1478">
        <v>0.51479743751691776</v>
      </c>
      <c r="E4" s="1471">
        <v>12426454</v>
      </c>
      <c r="F4" s="1484" t="s">
        <v>270</v>
      </c>
      <c r="G4" s="1474">
        <v>0.41657572913174656</v>
      </c>
    </row>
    <row r="5" spans="1:7" s="567" customFormat="1">
      <c r="A5" s="785" t="s">
        <v>150</v>
      </c>
      <c r="B5" s="1471"/>
      <c r="C5" s="1479"/>
      <c r="D5" s="1478"/>
      <c r="E5" s="1471"/>
      <c r="F5" s="1485"/>
      <c r="G5" s="1474"/>
    </row>
    <row r="6" spans="1:7">
      <c r="A6" s="785" t="s">
        <v>882</v>
      </c>
      <c r="B6" s="1471">
        <v>10755</v>
      </c>
      <c r="C6" s="1475">
        <v>0.99999999999999989</v>
      </c>
      <c r="D6" s="1478">
        <v>0.48520256248308219</v>
      </c>
      <c r="E6" s="1471">
        <v>17403546</v>
      </c>
      <c r="F6" s="1486">
        <v>1</v>
      </c>
      <c r="G6" s="1474">
        <v>0.58342427086825344</v>
      </c>
    </row>
    <row r="7" spans="1:7">
      <c r="A7" s="735" t="s">
        <v>883</v>
      </c>
      <c r="B7" s="1472">
        <v>366</v>
      </c>
      <c r="C7" s="1476">
        <v>3.4030683403068342E-2</v>
      </c>
      <c r="D7" s="1480">
        <v>1.6511774790219255E-2</v>
      </c>
      <c r="E7" s="1472">
        <v>454743</v>
      </c>
      <c r="F7" s="1487">
        <v>2.6129330195122303E-2</v>
      </c>
      <c r="G7" s="1477">
        <v>1.5244485417365068E-2</v>
      </c>
    </row>
    <row r="8" spans="1:7">
      <c r="A8" s="735" t="s">
        <v>884</v>
      </c>
      <c r="B8" s="1472">
        <v>1483</v>
      </c>
      <c r="C8" s="1476">
        <v>0.13788935378893538</v>
      </c>
      <c r="D8" s="1480">
        <v>6.6904267797527742E-2</v>
      </c>
      <c r="E8" s="1472">
        <v>442045</v>
      </c>
      <c r="F8" s="1487">
        <v>2.5399708771993938E-2</v>
      </c>
      <c r="G8" s="1477">
        <v>1.4818806570566544E-2</v>
      </c>
    </row>
    <row r="9" spans="1:7">
      <c r="A9" s="735" t="s">
        <v>885</v>
      </c>
      <c r="B9" s="1472">
        <v>951</v>
      </c>
      <c r="C9" s="1476">
        <v>8.8423988842398882E-2</v>
      </c>
      <c r="D9" s="1480">
        <v>4.2903545971307411E-2</v>
      </c>
      <c r="E9" s="1472">
        <v>584315</v>
      </c>
      <c r="F9" s="1487">
        <v>3.3574479591687807E-2</v>
      </c>
      <c r="G9" s="1477">
        <v>1.9588166275561515E-2</v>
      </c>
    </row>
    <row r="10" spans="1:7">
      <c r="A10" s="735" t="s">
        <v>886</v>
      </c>
      <c r="B10" s="1472">
        <v>704</v>
      </c>
      <c r="C10" s="1476">
        <v>6.5457926545792661E-2</v>
      </c>
      <c r="D10" s="1480">
        <v>3.1760353694847962E-2</v>
      </c>
      <c r="E10" s="1472">
        <v>386942</v>
      </c>
      <c r="F10" s="1487">
        <v>2.2233514940001309E-2</v>
      </c>
      <c r="G10" s="1477">
        <v>1.2971572242708682E-2</v>
      </c>
    </row>
    <row r="11" spans="1:7">
      <c r="A11" s="735" t="s">
        <v>887</v>
      </c>
      <c r="B11" s="1472">
        <v>503</v>
      </c>
      <c r="C11" s="1476">
        <v>4.6768944676894471E-2</v>
      </c>
      <c r="D11" s="1480">
        <v>2.2692411801858704E-2</v>
      </c>
      <c r="E11" s="1472">
        <v>399914</v>
      </c>
      <c r="F11" s="1487">
        <v>2.2978880281064561E-2</v>
      </c>
      <c r="G11" s="1477">
        <v>1.3406436473348977E-2</v>
      </c>
    </row>
    <row r="12" spans="1:7">
      <c r="A12" s="735" t="s">
        <v>888</v>
      </c>
      <c r="B12" s="1472">
        <v>409</v>
      </c>
      <c r="C12" s="1476">
        <v>3.8028823802882382E-2</v>
      </c>
      <c r="D12" s="1480">
        <v>1.8451682757376162E-2</v>
      </c>
      <c r="E12" s="1472">
        <v>237860</v>
      </c>
      <c r="F12" s="1487">
        <v>1.3667329635006567E-2</v>
      </c>
      <c r="G12" s="1477">
        <v>7.9738518270197796E-3</v>
      </c>
    </row>
    <row r="13" spans="1:7">
      <c r="A13" s="735" t="s">
        <v>889</v>
      </c>
      <c r="B13" s="1472">
        <v>347</v>
      </c>
      <c r="C13" s="1476">
        <v>3.226406322640632E-2</v>
      </c>
      <c r="D13" s="1480">
        <v>1.5654606153568527E-2</v>
      </c>
      <c r="E13" s="1472">
        <v>308190</v>
      </c>
      <c r="F13" s="1487">
        <v>1.7708460103475463E-2</v>
      </c>
      <c r="G13" s="1477">
        <v>1.0331545424069728E-2</v>
      </c>
    </row>
    <row r="14" spans="1:7">
      <c r="A14" s="735" t="s">
        <v>890</v>
      </c>
      <c r="B14" s="1472">
        <v>301</v>
      </c>
      <c r="C14" s="1476">
        <v>2.7986982798698278E-2</v>
      </c>
      <c r="D14" s="1480">
        <v>1.3579355770098349E-2</v>
      </c>
      <c r="E14" s="1472">
        <v>561872</v>
      </c>
      <c r="F14" s="1487">
        <v>3.2284914809889889E-2</v>
      </c>
      <c r="G14" s="1477">
        <v>1.8835802883003686E-2</v>
      </c>
    </row>
    <row r="15" spans="1:7">
      <c r="A15" s="735" t="s">
        <v>891</v>
      </c>
      <c r="B15" s="1472">
        <v>303</v>
      </c>
      <c r="C15" s="1476">
        <v>2.817294281729428E-2</v>
      </c>
      <c r="D15" s="1480">
        <v>1.3669584047640531E-2</v>
      </c>
      <c r="E15" s="1472">
        <v>685872</v>
      </c>
      <c r="F15" s="1487">
        <v>3.9409899568743058E-2</v>
      </c>
      <c r="G15" s="1477">
        <v>2.2992691920885017E-2</v>
      </c>
    </row>
    <row r="16" spans="1:7">
      <c r="A16" s="735" t="s">
        <v>892</v>
      </c>
      <c r="B16" s="1472">
        <v>273</v>
      </c>
      <c r="C16" s="1476">
        <v>2.5383542538354256E-2</v>
      </c>
      <c r="D16" s="1480">
        <v>1.2316159884507804E-2</v>
      </c>
      <c r="E16" s="1472">
        <v>380185</v>
      </c>
      <c r="F16" s="1487">
        <v>2.1845260730198317E-2</v>
      </c>
      <c r="G16" s="1477">
        <v>1.2745055313442843E-2</v>
      </c>
    </row>
    <row r="17" spans="1:7">
      <c r="A17" s="735" t="s">
        <v>893</v>
      </c>
      <c r="B17" s="1472">
        <v>1038</v>
      </c>
      <c r="C17" s="1476">
        <v>9.6513249651324962E-2</v>
      </c>
      <c r="D17" s="1480">
        <v>4.682847604439231E-2</v>
      </c>
      <c r="E17" s="1472">
        <v>1706531</v>
      </c>
      <c r="F17" s="1487">
        <v>9.8056511012181075E-2</v>
      </c>
      <c r="G17" s="1477">
        <v>5.7208548441166608E-2</v>
      </c>
    </row>
    <row r="18" spans="1:7">
      <c r="A18" s="735" t="s">
        <v>894</v>
      </c>
      <c r="B18" s="1472">
        <v>892</v>
      </c>
      <c r="C18" s="1476">
        <v>8.2938168293816825E-2</v>
      </c>
      <c r="D18" s="1480">
        <v>4.0241811783813045E-2</v>
      </c>
      <c r="E18" s="1472">
        <v>2680893</v>
      </c>
      <c r="F18" s="1487">
        <v>0.15404291746061405</v>
      </c>
      <c r="G18" s="1477">
        <v>8.9872376801877304E-2</v>
      </c>
    </row>
    <row r="19" spans="1:7">
      <c r="A19" s="735" t="s">
        <v>895</v>
      </c>
      <c r="B19" s="1472">
        <v>665</v>
      </c>
      <c r="C19" s="1476">
        <v>6.1831706183170618E-2</v>
      </c>
      <c r="D19" s="1480">
        <v>3.0000902282775421E-2</v>
      </c>
      <c r="E19" s="1472">
        <v>2400610</v>
      </c>
      <c r="F19" s="1487">
        <v>0.13793798114476211</v>
      </c>
      <c r="G19" s="1477">
        <v>8.0476366074421726E-2</v>
      </c>
    </row>
    <row r="20" spans="1:7">
      <c r="A20" s="735" t="s">
        <v>896</v>
      </c>
      <c r="B20" s="1472">
        <v>466</v>
      </c>
      <c r="C20" s="1476">
        <v>4.3328684332868433E-2</v>
      </c>
      <c r="D20" s="1480">
        <v>2.102318866732834E-2</v>
      </c>
      <c r="E20" s="1472">
        <v>898938</v>
      </c>
      <c r="F20" s="1487">
        <v>5.1652577009306033E-2</v>
      </c>
      <c r="G20" s="1477">
        <v>3.0135367080120684E-2</v>
      </c>
    </row>
    <row r="21" spans="1:7">
      <c r="A21" s="735" t="s">
        <v>897</v>
      </c>
      <c r="B21" s="1472">
        <v>2054</v>
      </c>
      <c r="C21" s="1476">
        <v>0.19098093909809391</v>
      </c>
      <c r="D21" s="1480">
        <v>9.2664441035820624E-2</v>
      </c>
      <c r="E21" s="1472">
        <v>5274636</v>
      </c>
      <c r="F21" s="1487">
        <v>0.30307823474595352</v>
      </c>
      <c r="G21" s="1477">
        <v>0.17682319812269529</v>
      </c>
    </row>
    <row r="22" spans="1:7" s="567" customFormat="1">
      <c r="A22" s="941"/>
      <c r="B22" s="1472"/>
      <c r="C22" s="1476"/>
      <c r="D22" s="1480"/>
      <c r="E22" s="1472"/>
      <c r="F22" s="1487"/>
      <c r="G22" s="1477"/>
    </row>
    <row r="23" spans="1:7" s="567" customFormat="1">
      <c r="A23" s="941"/>
      <c r="B23" s="1472"/>
      <c r="C23" s="1476"/>
      <c r="D23" s="1480"/>
      <c r="E23" s="1472"/>
      <c r="F23" s="1487"/>
      <c r="G23" s="1477"/>
    </row>
    <row r="24" spans="1:7">
      <c r="A24" s="940" t="s">
        <v>150</v>
      </c>
      <c r="B24" s="1471">
        <v>22166</v>
      </c>
      <c r="C24" s="1473" t="s">
        <v>270</v>
      </c>
      <c r="D24" s="1478">
        <v>1</v>
      </c>
      <c r="E24" s="1471">
        <v>29830000</v>
      </c>
      <c r="F24" s="1484" t="s">
        <v>270</v>
      </c>
      <c r="G24" s="1474">
        <v>1</v>
      </c>
    </row>
    <row r="25" spans="1:7" s="567" customFormat="1" ht="13.5" thickBot="1">
      <c r="A25" s="942" t="s">
        <v>150</v>
      </c>
      <c r="B25" s="937"/>
      <c r="C25" s="1481"/>
      <c r="D25" s="1482"/>
      <c r="E25" s="937"/>
      <c r="F25" s="938"/>
      <c r="G25" s="939"/>
    </row>
    <row r="26" spans="1:7">
      <c r="A26" s="42"/>
      <c r="B26" s="42"/>
      <c r="C26" s="42"/>
      <c r="D26" s="42"/>
      <c r="E26" s="42"/>
      <c r="F26" s="42"/>
      <c r="G26" s="42"/>
    </row>
    <row r="27" spans="1:7">
      <c r="A27" s="568" t="s">
        <v>242</v>
      </c>
      <c r="B27" s="568"/>
      <c r="C27" s="568"/>
      <c r="D27" s="568"/>
      <c r="E27" s="568"/>
      <c r="F27" s="568"/>
      <c r="G27" s="568"/>
    </row>
    <row r="28" spans="1:7">
      <c r="A28" s="568" t="s">
        <v>196</v>
      </c>
      <c r="B28" s="568"/>
      <c r="C28" s="568"/>
      <c r="D28" s="568"/>
      <c r="E28" s="568"/>
      <c r="F28" s="568"/>
      <c r="G28" s="568"/>
    </row>
    <row r="29" spans="1:7">
      <c r="A29" s="5"/>
      <c r="B29" s="5"/>
      <c r="C29" s="5"/>
      <c r="D29" s="5"/>
      <c r="E29" s="5"/>
      <c r="F29" s="5"/>
      <c r="G29" s="5"/>
    </row>
    <row r="35" spans="4:4">
      <c r="D35" s="38"/>
    </row>
  </sheetData>
  <mergeCells count="1">
    <mergeCell ref="A1:G1"/>
  </mergeCells>
  <printOptions horizontalCentered="1"/>
  <pageMargins left="0.7" right="0.7" top="0.75" bottom="0.5" header="0.3" footer="0.3"/>
  <pageSetup scale="83" orientation="landscape" r:id="rId1"/>
  <headerFooter scaleWithDoc="0">
    <oddFooter>&amp;R2016 Data Tables</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A9BE0-5AD3-46F7-AA56-C68258532924}">
  <sheetPr>
    <pageSetUpPr fitToPage="1"/>
  </sheetPr>
  <dimension ref="A1:AH58"/>
  <sheetViews>
    <sheetView zoomScale="80" zoomScaleNormal="80" workbookViewId="0">
      <selection sqref="A1:G1"/>
    </sheetView>
  </sheetViews>
  <sheetFormatPr defaultColWidth="9.140625" defaultRowHeight="12.75"/>
  <cols>
    <col min="1" max="1" width="24.140625" style="6" customWidth="1"/>
    <col min="2" max="5" width="20.7109375" style="6" customWidth="1"/>
    <col min="6" max="7" width="20.7109375" style="74" customWidth="1"/>
    <col min="8" max="16384" width="9.140625" style="6"/>
  </cols>
  <sheetData>
    <row r="1" spans="1:7" ht="79.5" customHeight="1" thickBot="1">
      <c r="A1" s="1955" t="s">
        <v>427</v>
      </c>
      <c r="B1" s="1956"/>
      <c r="C1" s="1956"/>
      <c r="D1" s="1956"/>
      <c r="E1" s="1956"/>
      <c r="F1" s="1956"/>
      <c r="G1" s="1957"/>
    </row>
    <row r="2" spans="1:7" s="32" customFormat="1" ht="51.75" customHeight="1">
      <c r="A2" s="1985" t="s">
        <v>282</v>
      </c>
      <c r="B2" s="2104" t="s">
        <v>283</v>
      </c>
      <c r="C2" s="2104" t="s">
        <v>284</v>
      </c>
      <c r="D2" s="2105" t="s">
        <v>285</v>
      </c>
      <c r="E2" s="2102" t="s">
        <v>560</v>
      </c>
      <c r="F2" s="1973"/>
      <c r="G2" s="2103"/>
    </row>
    <row r="3" spans="1:7" s="32" customFormat="1" ht="33" customHeight="1" thickBot="1">
      <c r="A3" s="1975"/>
      <c r="B3" s="2009"/>
      <c r="C3" s="2009"/>
      <c r="D3" s="2106"/>
      <c r="E3" s="155" t="s">
        <v>524</v>
      </c>
      <c r="F3" s="155" t="s">
        <v>525</v>
      </c>
      <c r="G3" s="924" t="s">
        <v>526</v>
      </c>
    </row>
    <row r="4" spans="1:7" ht="18" customHeight="1">
      <c r="A4" s="769"/>
      <c r="B4" s="925"/>
      <c r="C4" s="925"/>
      <c r="D4" s="931"/>
      <c r="E4" s="926"/>
      <c r="F4" s="926"/>
      <c r="G4" s="927"/>
    </row>
    <row r="5" spans="1:7" s="32" customFormat="1" ht="21.95" customHeight="1">
      <c r="A5" s="1449">
        <v>1992</v>
      </c>
      <c r="B5" s="1488">
        <v>0.308</v>
      </c>
      <c r="C5" s="1488">
        <v>0.27400000000000002</v>
      </c>
      <c r="D5" s="1880">
        <v>6.1600000000000002E-2</v>
      </c>
      <c r="E5" s="1881"/>
      <c r="F5" s="1882"/>
      <c r="G5" s="1883"/>
    </row>
    <row r="6" spans="1:7" s="32" customFormat="1" ht="21.95" customHeight="1">
      <c r="A6" s="1449">
        <v>1993</v>
      </c>
      <c r="B6" s="1488">
        <v>0.36399999999999999</v>
      </c>
      <c r="C6" s="1488">
        <v>0.249</v>
      </c>
      <c r="D6" s="1880">
        <v>5.9499999999999997E-2</v>
      </c>
      <c r="E6" s="1881"/>
      <c r="F6" s="1882"/>
      <c r="G6" s="1883"/>
    </row>
    <row r="7" spans="1:7" s="32" customFormat="1" ht="21.95" customHeight="1">
      <c r="A7" s="1449">
        <v>1994</v>
      </c>
      <c r="B7" s="1488">
        <v>0.43099999999999999</v>
      </c>
      <c r="C7" s="1488">
        <v>0.34200000000000003</v>
      </c>
      <c r="D7" s="1880">
        <v>0.05</v>
      </c>
      <c r="E7" s="1881"/>
      <c r="F7" s="1882"/>
      <c r="G7" s="1883"/>
    </row>
    <row r="8" spans="1:7" s="32" customFormat="1" ht="21.95" customHeight="1">
      <c r="A8" s="1449">
        <v>1995</v>
      </c>
      <c r="B8" s="1488">
        <v>0.38500000000000001</v>
      </c>
      <c r="C8" s="1488">
        <v>0.23799999999999999</v>
      </c>
      <c r="D8" s="1880">
        <v>6.3E-2</v>
      </c>
      <c r="E8" s="1881"/>
      <c r="F8" s="1882"/>
      <c r="G8" s="1883"/>
    </row>
    <row r="9" spans="1:7" s="32" customFormat="1" ht="21.95" customHeight="1">
      <c r="A9" s="1449">
        <v>1996</v>
      </c>
      <c r="B9" s="1488">
        <v>0.46800000000000003</v>
      </c>
      <c r="C9" s="1488">
        <v>0.32100000000000001</v>
      </c>
      <c r="D9" s="1880">
        <v>4.8500000000000001E-2</v>
      </c>
      <c r="E9" s="1881"/>
      <c r="F9" s="1882"/>
      <c r="G9" s="1883"/>
    </row>
    <row r="10" spans="1:7" s="32" customFormat="1" ht="21.95" customHeight="1">
      <c r="A10" s="1449">
        <v>1997</v>
      </c>
      <c r="B10" s="1488">
        <v>0.37</v>
      </c>
      <c r="C10" s="1488">
        <v>0.19400000000000001</v>
      </c>
      <c r="D10" s="1880">
        <v>5.2400000000000002E-2</v>
      </c>
      <c r="E10" s="1881"/>
      <c r="F10" s="1882"/>
      <c r="G10" s="1883"/>
    </row>
    <row r="11" spans="1:7" s="32" customFormat="1" ht="21.95" customHeight="1">
      <c r="A11" s="1449">
        <v>1998</v>
      </c>
      <c r="B11" s="1488">
        <v>0.35599999999999998</v>
      </c>
      <c r="C11" s="1488">
        <v>0.16600000000000001</v>
      </c>
      <c r="D11" s="1880">
        <v>5.0900000000000001E-2</v>
      </c>
      <c r="E11" s="1881"/>
      <c r="F11" s="1882"/>
      <c r="G11" s="1883"/>
    </row>
    <row r="12" spans="1:7" s="32" customFormat="1" ht="21.95" customHeight="1">
      <c r="A12" s="1449">
        <v>1999</v>
      </c>
      <c r="B12" s="1488">
        <v>0.35099999999999998</v>
      </c>
      <c r="C12" s="1488">
        <v>0.13200000000000001</v>
      </c>
      <c r="D12" s="1880">
        <v>4.2999999999999997E-2</v>
      </c>
      <c r="E12" s="1881"/>
      <c r="F12" s="1882"/>
      <c r="G12" s="1883"/>
    </row>
    <row r="13" spans="1:7" s="32" customFormat="1" ht="21.95" customHeight="1">
      <c r="A13" s="1449">
        <v>2000</v>
      </c>
      <c r="B13" s="1488">
        <v>0.28000000000000003</v>
      </c>
      <c r="C13" s="1488">
        <v>7.3999999999999996E-2</v>
      </c>
      <c r="D13" s="1880">
        <v>5.3999999999999999E-2</v>
      </c>
      <c r="E13" s="1881"/>
      <c r="F13" s="1882"/>
      <c r="G13" s="1883"/>
    </row>
    <row r="14" spans="1:7" s="32" customFormat="1" ht="21.95" customHeight="1">
      <c r="A14" s="1449">
        <v>2001</v>
      </c>
      <c r="B14" s="1488">
        <v>0.33500000000000002</v>
      </c>
      <c r="C14" s="1488">
        <v>0.08</v>
      </c>
      <c r="D14" s="1880">
        <v>4.6699999999999998E-2</v>
      </c>
      <c r="E14" s="1881"/>
      <c r="F14" s="1882"/>
      <c r="G14" s="1883"/>
    </row>
    <row r="15" spans="1:7" s="32" customFormat="1" ht="21.95" customHeight="1">
      <c r="A15" s="1449">
        <v>2002</v>
      </c>
      <c r="B15" s="1488">
        <v>0.35699999999999998</v>
      </c>
      <c r="C15" s="1488">
        <v>9.8000000000000004E-2</v>
      </c>
      <c r="D15" s="1880">
        <v>5.4800000000000001E-2</v>
      </c>
      <c r="E15" s="1881"/>
      <c r="F15" s="1882"/>
      <c r="G15" s="1883"/>
    </row>
    <row r="16" spans="1:7" s="32" customFormat="1" ht="21.95" customHeight="1">
      <c r="A16" s="1449">
        <v>2003</v>
      </c>
      <c r="B16" s="1488">
        <v>0.45100000000000001</v>
      </c>
      <c r="C16" s="1488">
        <v>0.17199999999999999</v>
      </c>
      <c r="D16" s="1880">
        <v>4.9200000000000001E-2</v>
      </c>
      <c r="E16" s="1881"/>
      <c r="F16" s="1882"/>
      <c r="G16" s="1883"/>
    </row>
    <row r="17" spans="1:7" s="32" customFormat="1" ht="21.95" customHeight="1">
      <c r="A17" s="1449">
        <v>2004</v>
      </c>
      <c r="B17" s="1488">
        <v>0.5</v>
      </c>
      <c r="C17" s="1488">
        <v>0.33100000000000002</v>
      </c>
      <c r="D17" s="1880">
        <v>4.9399999999999999E-2</v>
      </c>
      <c r="E17" s="1881"/>
      <c r="F17" s="1882"/>
      <c r="G17" s="1883"/>
    </row>
    <row r="18" spans="1:7" s="32" customFormat="1" ht="21.95" customHeight="1">
      <c r="A18" s="1449">
        <v>2005</v>
      </c>
      <c r="B18" s="1488">
        <v>0.48299999999999998</v>
      </c>
      <c r="C18" s="1488">
        <v>0.32500000000000001</v>
      </c>
      <c r="D18" s="1880">
        <v>4.7300000000000002E-2</v>
      </c>
      <c r="E18" s="1881"/>
      <c r="F18" s="1882"/>
      <c r="G18" s="1883"/>
    </row>
    <row r="19" spans="1:7" s="32" customFormat="1" ht="21.95" customHeight="1">
      <c r="A19" s="1449">
        <v>2006</v>
      </c>
      <c r="B19" s="1488">
        <v>0.38300000000000001</v>
      </c>
      <c r="C19" s="1488">
        <v>0.14399999999999999</v>
      </c>
      <c r="D19" s="1880">
        <v>4.8599999999999997E-2</v>
      </c>
      <c r="E19" s="1881"/>
      <c r="F19" s="1882"/>
      <c r="G19" s="1883"/>
    </row>
    <row r="20" spans="1:7" s="32" customFormat="1" ht="21.95" customHeight="1">
      <c r="A20" s="1449">
        <v>2007</v>
      </c>
      <c r="B20" s="1488">
        <v>0.245</v>
      </c>
      <c r="C20" s="1488">
        <v>0.11</v>
      </c>
      <c r="D20" s="1880">
        <v>5.7500000000000002E-2</v>
      </c>
      <c r="E20" s="1881"/>
      <c r="F20" s="1882"/>
      <c r="G20" s="1883"/>
    </row>
    <row r="21" spans="1:7" s="32" customFormat="1" ht="21.95" customHeight="1">
      <c r="A21" s="1449">
        <v>2008</v>
      </c>
      <c r="B21" s="1488">
        <v>0.33400000000000002</v>
      </c>
      <c r="C21" s="1488">
        <v>0.23699999999999999</v>
      </c>
      <c r="D21" s="1884"/>
      <c r="E21" s="1882">
        <v>4.9299999999999997E-2</v>
      </c>
      <c r="F21" s="1882">
        <v>6.13E-2</v>
      </c>
      <c r="G21" s="1885">
        <v>6.6900000000000001E-2</v>
      </c>
    </row>
    <row r="22" spans="1:7" ht="18" customHeight="1">
      <c r="A22" s="1449">
        <v>2009</v>
      </c>
      <c r="B22" s="1488">
        <v>0.41699999999999998</v>
      </c>
      <c r="C22" s="1488">
        <v>0.46899999999999997</v>
      </c>
      <c r="D22" s="1884"/>
      <c r="E22" s="1882">
        <v>6.7199999999999996E-2</v>
      </c>
      <c r="F22" s="1882">
        <v>7.1199999999999999E-2</v>
      </c>
      <c r="G22" s="1885">
        <v>6.3600000000000004E-2</v>
      </c>
    </row>
    <row r="23" spans="1:7" ht="18" customHeight="1">
      <c r="A23" s="1449">
        <v>2010</v>
      </c>
      <c r="B23" s="1488">
        <v>0.53300000000000003</v>
      </c>
      <c r="C23" s="1488">
        <v>0.53700000000000003</v>
      </c>
      <c r="D23" s="1884"/>
      <c r="E23" s="1882">
        <v>2.35E-2</v>
      </c>
      <c r="F23" s="1882">
        <v>5.6500000000000002E-2</v>
      </c>
      <c r="G23" s="1885">
        <v>6.4500000000000002E-2</v>
      </c>
    </row>
    <row r="24" spans="1:7" ht="18" customHeight="1">
      <c r="A24" s="1449">
        <v>2011</v>
      </c>
      <c r="B24" s="1488">
        <v>0.53900000000000003</v>
      </c>
      <c r="C24" s="1488">
        <v>0.54200000000000004</v>
      </c>
      <c r="D24" s="1884"/>
      <c r="E24" s="1882">
        <v>1.9800000000000002E-2</v>
      </c>
      <c r="F24" s="1882">
        <v>5.2299999999999999E-2</v>
      </c>
      <c r="G24" s="1885">
        <v>6.5199999999999994E-2</v>
      </c>
    </row>
    <row r="25" spans="1:7" ht="18" customHeight="1">
      <c r="A25" s="1449">
        <v>2012</v>
      </c>
      <c r="B25" s="1488">
        <v>0.60699999999999998</v>
      </c>
      <c r="C25" s="1488">
        <v>0.625</v>
      </c>
      <c r="D25" s="1884"/>
      <c r="E25" s="1882">
        <v>2.07E-2</v>
      </c>
      <c r="F25" s="1882">
        <v>4.4499999999999998E-2</v>
      </c>
      <c r="G25" s="1885">
        <v>5.2400000000000002E-2</v>
      </c>
    </row>
    <row r="26" spans="1:7" ht="18" customHeight="1">
      <c r="A26" s="1449">
        <v>2013</v>
      </c>
      <c r="B26" s="1488">
        <v>0.60799999999999998</v>
      </c>
      <c r="C26" s="1488">
        <v>0.624</v>
      </c>
      <c r="D26" s="1884"/>
      <c r="E26" s="1882">
        <v>0.01</v>
      </c>
      <c r="F26" s="1882">
        <v>3.5700000000000003E-2</v>
      </c>
      <c r="G26" s="1885">
        <v>4.7699999999999999E-2</v>
      </c>
    </row>
    <row r="27" spans="1:7" ht="18" customHeight="1">
      <c r="A27" s="1449">
        <v>2014</v>
      </c>
      <c r="B27" s="1488">
        <v>0.51200000000000001</v>
      </c>
      <c r="C27" s="1488">
        <v>0.60699999999999998</v>
      </c>
      <c r="D27" s="1884"/>
      <c r="E27" s="1882">
        <v>1.2500000000000001E-2</v>
      </c>
      <c r="F27" s="1882">
        <v>4.5699999999999998E-2</v>
      </c>
      <c r="G27" s="1885">
        <v>5.6000000000000001E-2</v>
      </c>
    </row>
    <row r="28" spans="1:7" ht="18" customHeight="1">
      <c r="A28" s="1449">
        <v>2015</v>
      </c>
      <c r="B28" s="1488">
        <v>0.48520256248308219</v>
      </c>
      <c r="C28" s="1488">
        <v>0.58342427086825344</v>
      </c>
      <c r="D28" s="1884"/>
      <c r="E28" s="1882">
        <v>1.4800000000000001E-2</v>
      </c>
      <c r="F28" s="1882">
        <v>3.7699999999999997E-2</v>
      </c>
      <c r="G28" s="1885">
        <v>4.7899999999999998E-2</v>
      </c>
    </row>
    <row r="29" spans="1:7" ht="18" customHeight="1" thickBot="1">
      <c r="A29" s="910"/>
      <c r="B29" s="928"/>
      <c r="C29" s="928"/>
      <c r="D29" s="932"/>
      <c r="E29" s="929"/>
      <c r="F29" s="929"/>
      <c r="G29" s="930"/>
    </row>
    <row r="30" spans="1:7" ht="12.75" customHeight="1">
      <c r="A30" s="6" t="s">
        <v>150</v>
      </c>
    </row>
    <row r="31" spans="1:7" s="32" customFormat="1">
      <c r="A31" s="8" t="s">
        <v>218</v>
      </c>
      <c r="B31" s="8"/>
      <c r="C31" s="8"/>
      <c r="D31" s="8"/>
      <c r="E31" s="8"/>
      <c r="F31" s="8"/>
      <c r="G31" s="8"/>
    </row>
    <row r="32" spans="1:7" s="32" customFormat="1">
      <c r="A32" s="8" t="s">
        <v>286</v>
      </c>
      <c r="B32" s="8"/>
      <c r="C32" s="8"/>
      <c r="D32" s="8"/>
      <c r="E32" s="8"/>
      <c r="F32" s="8"/>
      <c r="G32" s="8"/>
    </row>
    <row r="33" spans="1:34">
      <c r="A33" s="8" t="s">
        <v>287</v>
      </c>
      <c r="B33" s="8"/>
      <c r="C33" s="8"/>
      <c r="D33" s="8"/>
      <c r="E33" s="8"/>
      <c r="F33" s="8"/>
      <c r="G33" s="8"/>
    </row>
    <row r="34" spans="1:34" ht="35.25" customHeight="1">
      <c r="A34" s="2049" t="s">
        <v>288</v>
      </c>
      <c r="B34" s="2049"/>
      <c r="C34" s="2049"/>
      <c r="D34" s="2049"/>
      <c r="E34" s="2049"/>
      <c r="F34" s="2049"/>
      <c r="G34" s="2049"/>
    </row>
    <row r="35" spans="1:34">
      <c r="A35" s="2049" t="s">
        <v>289</v>
      </c>
      <c r="B35" s="2049"/>
      <c r="C35" s="2049"/>
      <c r="D35" s="2049"/>
      <c r="E35" s="2049"/>
      <c r="F35" s="2049"/>
      <c r="G35" s="2049"/>
    </row>
    <row r="36" spans="1:34" ht="9" customHeight="1">
      <c r="A36" s="2049"/>
      <c r="B36" s="2049"/>
      <c r="C36" s="2049"/>
      <c r="D36" s="2049"/>
      <c r="E36" s="2049"/>
      <c r="F36" s="2049"/>
      <c r="G36" s="2049"/>
    </row>
    <row r="37" spans="1:34">
      <c r="A37" s="23"/>
      <c r="B37" s="23"/>
      <c r="C37" s="23"/>
      <c r="D37" s="23"/>
      <c r="E37" s="23"/>
      <c r="F37" s="75"/>
      <c r="G37" s="75"/>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row>
    <row r="38" spans="1:34">
      <c r="A38" s="23"/>
      <c r="B38" s="23"/>
      <c r="C38" s="23"/>
      <c r="D38" s="23"/>
      <c r="E38" s="23"/>
      <c r="F38" s="75"/>
      <c r="G38" s="75"/>
    </row>
    <row r="39" spans="1:34">
      <c r="A39" s="23"/>
      <c r="B39" s="23"/>
      <c r="C39" s="23"/>
      <c r="D39" s="23"/>
      <c r="E39" s="23"/>
      <c r="F39" s="75"/>
      <c r="G39" s="75"/>
    </row>
    <row r="40" spans="1:34">
      <c r="A40" s="23"/>
      <c r="B40" s="23"/>
      <c r="C40" s="23"/>
      <c r="D40" s="23"/>
      <c r="E40" s="23"/>
      <c r="F40" s="75"/>
      <c r="G40" s="75"/>
    </row>
    <row r="41" spans="1:34">
      <c r="A41" s="23"/>
      <c r="B41" s="23"/>
      <c r="C41" s="23"/>
      <c r="D41" s="23"/>
      <c r="E41" s="23"/>
      <c r="F41" s="75"/>
      <c r="G41" s="75"/>
    </row>
    <row r="42" spans="1:34">
      <c r="A42" s="23"/>
      <c r="B42" s="23"/>
      <c r="C42" s="23"/>
      <c r="D42" s="23"/>
      <c r="E42" s="23"/>
      <c r="F42" s="75"/>
      <c r="G42" s="75"/>
    </row>
    <row r="43" spans="1:34">
      <c r="A43" s="23"/>
      <c r="B43" s="23"/>
      <c r="C43" s="23"/>
      <c r="D43" s="23"/>
      <c r="E43" s="23"/>
      <c r="F43" s="75"/>
      <c r="G43" s="75"/>
    </row>
    <row r="44" spans="1:34">
      <c r="A44" s="23"/>
      <c r="B44" s="23"/>
      <c r="C44" s="23"/>
      <c r="D44" s="23"/>
      <c r="E44" s="23"/>
      <c r="F44" s="75"/>
      <c r="G44" s="75"/>
    </row>
    <row r="45" spans="1:34">
      <c r="A45" s="23"/>
      <c r="B45" s="23"/>
      <c r="C45" s="23"/>
      <c r="D45" s="23"/>
      <c r="E45" s="23"/>
      <c r="F45" s="75"/>
      <c r="G45" s="75"/>
    </row>
    <row r="46" spans="1:34">
      <c r="A46" s="23"/>
      <c r="B46" s="23"/>
      <c r="C46" s="23"/>
      <c r="D46" s="23"/>
      <c r="E46" s="23"/>
      <c r="F46" s="75"/>
      <c r="G46" s="75"/>
    </row>
    <row r="47" spans="1:34">
      <c r="A47" s="23"/>
      <c r="B47" s="23"/>
      <c r="C47" s="23"/>
      <c r="D47" s="23"/>
      <c r="E47" s="23"/>
      <c r="F47" s="75"/>
      <c r="G47" s="75"/>
    </row>
    <row r="48" spans="1:34" ht="13.5" thickBot="1">
      <c r="A48" s="23"/>
      <c r="B48" s="23"/>
      <c r="C48" s="23"/>
      <c r="D48" s="23"/>
      <c r="E48" s="23"/>
      <c r="F48" s="75"/>
      <c r="G48" s="75"/>
    </row>
    <row r="49" spans="1:7" ht="13.5" thickBot="1">
      <c r="A49" s="23"/>
      <c r="B49" s="23"/>
      <c r="C49" s="23"/>
      <c r="D49" s="23"/>
      <c r="E49" s="77" t="s">
        <v>150</v>
      </c>
      <c r="F49" s="77" t="s">
        <v>150</v>
      </c>
      <c r="G49" s="75"/>
    </row>
    <row r="50" spans="1:7">
      <c r="A50" s="23"/>
      <c r="B50" s="23"/>
      <c r="C50" s="23"/>
      <c r="D50" s="23"/>
      <c r="E50" s="23"/>
      <c r="F50" s="75"/>
      <c r="G50" s="75"/>
    </row>
    <row r="51" spans="1:7">
      <c r="A51" s="23"/>
      <c r="B51" s="23"/>
      <c r="C51" s="23"/>
      <c r="D51" s="23"/>
      <c r="E51" s="23"/>
      <c r="F51" s="75"/>
      <c r="G51" s="75"/>
    </row>
    <row r="52" spans="1:7">
      <c r="A52" s="23"/>
      <c r="B52" s="23"/>
      <c r="C52" s="23"/>
      <c r="D52" s="23"/>
      <c r="E52" s="23"/>
      <c r="F52" s="75"/>
      <c r="G52" s="75"/>
    </row>
    <row r="53" spans="1:7">
      <c r="A53" s="23"/>
      <c r="B53" s="23"/>
      <c r="C53" s="23"/>
      <c r="D53" s="23"/>
      <c r="E53" s="23"/>
      <c r="F53" s="75"/>
      <c r="G53" s="75"/>
    </row>
    <row r="54" spans="1:7">
      <c r="A54" s="23"/>
      <c r="B54" s="23"/>
      <c r="C54" s="23"/>
      <c r="D54" s="23"/>
      <c r="E54" s="23"/>
      <c r="F54" s="75"/>
      <c r="G54" s="75"/>
    </row>
    <row r="55" spans="1:7">
      <c r="A55" s="23"/>
      <c r="B55" s="23"/>
      <c r="C55" s="23"/>
      <c r="D55" s="23"/>
      <c r="E55" s="23"/>
      <c r="F55" s="75"/>
      <c r="G55" s="75"/>
    </row>
    <row r="56" spans="1:7">
      <c r="A56" s="23"/>
      <c r="B56" s="23"/>
      <c r="C56" s="23"/>
      <c r="D56" s="23"/>
      <c r="E56" s="23"/>
      <c r="F56" s="75"/>
      <c r="G56" s="75"/>
    </row>
    <row r="57" spans="1:7">
      <c r="A57" s="23"/>
      <c r="B57" s="23"/>
      <c r="C57" s="23"/>
      <c r="D57" s="23"/>
      <c r="E57" s="23"/>
      <c r="F57" s="75"/>
      <c r="G57" s="75"/>
    </row>
    <row r="58" spans="1:7">
      <c r="A58" s="23"/>
      <c r="B58" s="23"/>
      <c r="C58" s="23"/>
      <c r="D58" s="23"/>
      <c r="E58" s="23"/>
      <c r="F58" s="75"/>
      <c r="G58" s="75"/>
    </row>
  </sheetData>
  <mergeCells count="9">
    <mergeCell ref="A34:G34"/>
    <mergeCell ref="A36:G36"/>
    <mergeCell ref="A35:G35"/>
    <mergeCell ref="A1:G1"/>
    <mergeCell ref="E2:G2"/>
    <mergeCell ref="A2:A3"/>
    <mergeCell ref="B2:B3"/>
    <mergeCell ref="C2:C3"/>
    <mergeCell ref="D2:D3"/>
  </mergeCells>
  <printOptions horizontalCentered="1"/>
  <pageMargins left="0.7" right="0.7" top="0.75" bottom="0.5" header="0.3" footer="0.3"/>
  <pageSetup scale="67" orientation="landscape" r:id="rId1"/>
  <headerFooter scaleWithDoc="0">
    <oddFooter>&amp;R2016 Data Tables</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69E826-CC12-4E26-9DCA-88A93EF510E4}">
  <sheetPr>
    <pageSetUpPr fitToPage="1"/>
  </sheetPr>
  <dimension ref="A1:H39"/>
  <sheetViews>
    <sheetView zoomScale="80" zoomScaleNormal="80" workbookViewId="0">
      <selection sqref="A1:G1"/>
    </sheetView>
  </sheetViews>
  <sheetFormatPr defaultColWidth="9.140625" defaultRowHeight="12.75"/>
  <cols>
    <col min="1" max="7" width="20.7109375" customWidth="1"/>
  </cols>
  <sheetData>
    <row r="1" spans="1:8" ht="80.099999999999994" customHeight="1" thickBot="1">
      <c r="A1" s="1958" t="s">
        <v>428</v>
      </c>
      <c r="B1" s="1969"/>
      <c r="C1" s="1969"/>
      <c r="D1" s="1969"/>
      <c r="E1" s="1969"/>
      <c r="F1" s="1969"/>
      <c r="G1" s="1966"/>
    </row>
    <row r="2" spans="1:8" ht="45" customHeight="1" thickBot="1">
      <c r="A2" s="921" t="s">
        <v>522</v>
      </c>
      <c r="B2" s="684" t="s">
        <v>488</v>
      </c>
      <c r="C2" s="684" t="s">
        <v>497</v>
      </c>
      <c r="D2" s="144" t="s">
        <v>290</v>
      </c>
      <c r="E2" s="684" t="s">
        <v>479</v>
      </c>
      <c r="F2" s="684" t="s">
        <v>498</v>
      </c>
      <c r="G2" s="699" t="s">
        <v>291</v>
      </c>
    </row>
    <row r="3" spans="1:8" s="670" customFormat="1" ht="9" customHeight="1">
      <c r="A3" s="922"/>
      <c r="B3" s="915"/>
      <c r="C3" s="915"/>
      <c r="D3" s="914"/>
      <c r="E3" s="915"/>
      <c r="F3" s="915"/>
      <c r="G3" s="918"/>
      <c r="H3" s="13"/>
    </row>
    <row r="4" spans="1:8" s="449" customFormat="1" ht="18" customHeight="1">
      <c r="A4" s="1200">
        <v>1980</v>
      </c>
      <c r="B4" s="1490">
        <v>259810</v>
      </c>
      <c r="C4" s="1490">
        <v>212072</v>
      </c>
      <c r="D4" s="1483">
        <v>1.2265776590169817</v>
      </c>
      <c r="E4" s="1490">
        <v>20156</v>
      </c>
      <c r="F4" s="1490">
        <v>67894</v>
      </c>
      <c r="G4" s="1827">
        <v>8.5000000000000006E-2</v>
      </c>
      <c r="H4" s="1489"/>
    </row>
    <row r="5" spans="1:8" s="449" customFormat="1" ht="9" customHeight="1">
      <c r="A5" s="1200"/>
      <c r="B5" s="1491"/>
      <c r="C5" s="1491"/>
      <c r="D5" s="1483"/>
      <c r="E5" s="1491"/>
      <c r="F5" s="1491"/>
      <c r="G5" s="1827"/>
      <c r="H5" s="1489"/>
    </row>
    <row r="6" spans="1:8" s="449" customFormat="1" ht="18" customHeight="1">
      <c r="A6" s="1200">
        <v>1985</v>
      </c>
      <c r="B6" s="1492">
        <v>500673</v>
      </c>
      <c r="C6" s="1492">
        <v>308617</v>
      </c>
      <c r="D6" s="1483">
        <v>1.6223117974706514</v>
      </c>
      <c r="E6" s="1492">
        <v>11182</v>
      </c>
      <c r="F6" s="1492">
        <v>203238</v>
      </c>
      <c r="G6" s="1827">
        <v>9.7500000000000003E-2</v>
      </c>
      <c r="H6" s="1489"/>
    </row>
    <row r="7" spans="1:8" s="449" customFormat="1" ht="9" customHeight="1">
      <c r="A7" s="1200"/>
      <c r="B7" s="1492"/>
      <c r="C7" s="1492"/>
      <c r="D7" s="1483"/>
      <c r="E7" s="1492"/>
      <c r="F7" s="1492"/>
      <c r="G7" s="1827"/>
      <c r="H7" s="1489"/>
    </row>
    <row r="8" spans="1:8" s="449" customFormat="1" ht="18" customHeight="1">
      <c r="A8" s="1200">
        <v>1990</v>
      </c>
      <c r="B8" s="1492">
        <v>837131</v>
      </c>
      <c r="C8" s="1492">
        <v>604047</v>
      </c>
      <c r="D8" s="1483">
        <v>1.3858706358942268</v>
      </c>
      <c r="E8" s="1492">
        <v>35689</v>
      </c>
      <c r="F8" s="1492">
        <v>268773</v>
      </c>
      <c r="G8" s="1827">
        <v>7.2499999999999995E-2</v>
      </c>
      <c r="H8" s="1489"/>
    </row>
    <row r="9" spans="1:8" s="449" customFormat="1" ht="18" customHeight="1">
      <c r="A9" s="1200">
        <v>1991</v>
      </c>
      <c r="B9" s="1492">
        <v>848251</v>
      </c>
      <c r="C9" s="1492">
        <v>687896</v>
      </c>
      <c r="D9" s="1483">
        <v>1.2331093653691838</v>
      </c>
      <c r="E9" s="1492">
        <v>34485</v>
      </c>
      <c r="F9" s="1492">
        <v>194840</v>
      </c>
      <c r="G9" s="1827">
        <v>7.2499999999999995E-2</v>
      </c>
      <c r="H9" s="1489"/>
    </row>
    <row r="10" spans="1:8" s="449" customFormat="1" ht="18" customHeight="1">
      <c r="A10" s="1200">
        <v>1992</v>
      </c>
      <c r="B10" s="1492">
        <v>915722</v>
      </c>
      <c r="C10" s="1492">
        <v>771421</v>
      </c>
      <c r="D10" s="1483">
        <v>1.1870586877982321</v>
      </c>
      <c r="E10" s="1492">
        <v>47528</v>
      </c>
      <c r="F10" s="1492">
        <v>191829</v>
      </c>
      <c r="G10" s="1827">
        <v>6.25E-2</v>
      </c>
      <c r="H10" s="1489"/>
    </row>
    <row r="11" spans="1:8" s="449" customFormat="1" ht="18" customHeight="1">
      <c r="A11" s="1200">
        <v>1993</v>
      </c>
      <c r="B11" s="1492">
        <v>951972</v>
      </c>
      <c r="C11" s="1492">
        <v>844803</v>
      </c>
      <c r="D11" s="1483">
        <v>1.1268567938324083</v>
      </c>
      <c r="E11" s="1492">
        <v>59622</v>
      </c>
      <c r="F11" s="1492">
        <v>166791</v>
      </c>
      <c r="G11" s="1827">
        <v>6.4000000000000001E-2</v>
      </c>
      <c r="H11" s="1489"/>
    </row>
    <row r="12" spans="1:8" s="449" customFormat="1" ht="18" customHeight="1">
      <c r="A12" s="1200">
        <v>1994</v>
      </c>
      <c r="B12" s="1492">
        <v>1001128.54</v>
      </c>
      <c r="C12" s="1492">
        <v>936698.39</v>
      </c>
      <c r="D12" s="1483">
        <v>1.0687843074012331</v>
      </c>
      <c r="E12" s="1492">
        <v>75569.45</v>
      </c>
      <c r="F12" s="1492">
        <v>139999.6</v>
      </c>
      <c r="G12" s="1827">
        <v>5.6500000000000002E-2</v>
      </c>
      <c r="H12" s="1489"/>
    </row>
    <row r="13" spans="1:8" s="449" customFormat="1" ht="18" customHeight="1">
      <c r="A13" s="1200">
        <v>1995</v>
      </c>
      <c r="B13" s="1492">
        <v>1032502.72</v>
      </c>
      <c r="C13" s="1492">
        <v>887730.27</v>
      </c>
      <c r="D13" s="1483">
        <v>1.1630815743164868</v>
      </c>
      <c r="E13" s="1492">
        <v>37277.910000000003</v>
      </c>
      <c r="F13" s="1492">
        <v>182050.35</v>
      </c>
      <c r="G13" s="1827">
        <v>7.1499999999999994E-2</v>
      </c>
      <c r="H13" s="1489"/>
    </row>
    <row r="14" spans="1:8" s="449" customFormat="1" ht="18" customHeight="1">
      <c r="A14" s="1200">
        <v>1996</v>
      </c>
      <c r="B14" s="1492">
        <v>1198220.76</v>
      </c>
      <c r="C14" s="1492">
        <v>1134193.8899999999</v>
      </c>
      <c r="D14" s="1483">
        <v>1.0564514326558399</v>
      </c>
      <c r="E14" s="1492">
        <v>83070.77</v>
      </c>
      <c r="F14" s="1492">
        <v>147097.64000000001</v>
      </c>
      <c r="G14" s="1827">
        <v>5.2999999999999999E-2</v>
      </c>
      <c r="H14" s="1489"/>
    </row>
    <row r="15" spans="1:8" s="449" customFormat="1" ht="18" customHeight="1">
      <c r="A15" s="1200">
        <v>1997</v>
      </c>
      <c r="B15" s="1492">
        <v>1368188</v>
      </c>
      <c r="C15" s="1492">
        <v>1192222</v>
      </c>
      <c r="D15" s="1483">
        <v>1.1499999999999999</v>
      </c>
      <c r="E15" s="1492">
        <v>47906</v>
      </c>
      <c r="F15" s="1492">
        <v>223871</v>
      </c>
      <c r="G15" s="1827">
        <v>5.8000000000000003E-2</v>
      </c>
      <c r="H15" s="1489"/>
    </row>
    <row r="16" spans="1:8" s="449" customFormat="1" ht="18" customHeight="1">
      <c r="A16" s="1200">
        <v>1998</v>
      </c>
      <c r="B16" s="1492">
        <v>1491487.71</v>
      </c>
      <c r="C16" s="1492">
        <v>1284724.57</v>
      </c>
      <c r="D16" s="1483">
        <v>1.160939663510911</v>
      </c>
      <c r="E16" s="1492">
        <v>49242</v>
      </c>
      <c r="F16" s="1492">
        <v>256005</v>
      </c>
      <c r="G16" s="1827">
        <v>5.3999999999999999E-2</v>
      </c>
      <c r="H16" s="1489"/>
    </row>
    <row r="17" spans="1:8" s="449" customFormat="1" ht="18" customHeight="1">
      <c r="A17" s="1200">
        <v>1999</v>
      </c>
      <c r="B17" s="1492">
        <v>1692755.15</v>
      </c>
      <c r="C17" s="1492">
        <v>1455468.63</v>
      </c>
      <c r="D17" s="1483">
        <v>1.163031009469438</v>
      </c>
      <c r="E17" s="1492">
        <v>54237.35</v>
      </c>
      <c r="F17" s="1492">
        <v>291523.88</v>
      </c>
      <c r="G17" s="1827">
        <v>5.2999999999999999E-2</v>
      </c>
      <c r="H17" s="1489"/>
    </row>
    <row r="18" spans="1:8" s="449" customFormat="1" ht="18" customHeight="1">
      <c r="A18" s="1200">
        <v>2000</v>
      </c>
      <c r="B18" s="1492">
        <v>1836184.15</v>
      </c>
      <c r="C18" s="1492">
        <v>1271347.05</v>
      </c>
      <c r="D18" s="1483">
        <v>1.4442823853644053</v>
      </c>
      <c r="E18" s="1492">
        <v>6565.7</v>
      </c>
      <c r="F18" s="1492">
        <v>571402.81000000006</v>
      </c>
      <c r="G18" s="1827">
        <v>7.0000000000000007E-2</v>
      </c>
      <c r="H18" s="1489"/>
    </row>
    <row r="19" spans="1:8" s="449" customFormat="1" ht="18" customHeight="1">
      <c r="A19" s="1200">
        <v>2001</v>
      </c>
      <c r="B19" s="1492">
        <v>1714533.56</v>
      </c>
      <c r="C19" s="1492">
        <v>1374415.87</v>
      </c>
      <c r="D19" s="1483">
        <v>1.2474634478718585</v>
      </c>
      <c r="E19" s="1492">
        <v>38564.21</v>
      </c>
      <c r="F19" s="1492">
        <v>378681.91</v>
      </c>
      <c r="G19" s="1827">
        <v>6.4000000000000001E-2</v>
      </c>
      <c r="H19" s="1489"/>
    </row>
    <row r="20" spans="1:8" s="449" customFormat="1" ht="18" customHeight="1">
      <c r="A20" s="1200">
        <v>2002</v>
      </c>
      <c r="B20" s="1492">
        <v>1444776.6</v>
      </c>
      <c r="C20" s="1492">
        <v>1435557.78</v>
      </c>
      <c r="D20" s="1483">
        <v>1.0064217686870118</v>
      </c>
      <c r="E20" s="1492">
        <v>142573</v>
      </c>
      <c r="F20" s="1492">
        <v>151792.99</v>
      </c>
      <c r="G20" s="1827">
        <v>5.7000000000000002E-2</v>
      </c>
      <c r="H20" s="1489"/>
    </row>
    <row r="21" spans="1:8" s="449" customFormat="1" ht="18" customHeight="1">
      <c r="A21" s="1200">
        <v>2003</v>
      </c>
      <c r="B21" s="1492">
        <v>1372489.89</v>
      </c>
      <c r="C21" s="1492">
        <v>1620607.03</v>
      </c>
      <c r="D21" s="1483">
        <v>0.84689864019656869</v>
      </c>
      <c r="E21" s="1492">
        <v>298996.2</v>
      </c>
      <c r="F21" s="1492">
        <v>50878.98</v>
      </c>
      <c r="G21" s="1827">
        <v>0.05</v>
      </c>
      <c r="H21" s="1489"/>
    </row>
    <row r="22" spans="1:8" s="449" customFormat="1" ht="18" customHeight="1">
      <c r="A22" s="1200">
        <v>2004</v>
      </c>
      <c r="B22" s="1492">
        <v>1590057</v>
      </c>
      <c r="C22" s="1492">
        <v>1860514</v>
      </c>
      <c r="D22" s="1483">
        <v>0.85465518973846988</v>
      </c>
      <c r="E22" s="1492">
        <v>321831</v>
      </c>
      <c r="F22" s="1492">
        <v>51373</v>
      </c>
      <c r="G22" s="1827">
        <v>0.04</v>
      </c>
      <c r="H22" s="1489"/>
    </row>
    <row r="23" spans="1:8" s="449" customFormat="1" ht="18" customHeight="1">
      <c r="A23" s="1200">
        <v>2005</v>
      </c>
      <c r="B23" s="1492">
        <v>1728856</v>
      </c>
      <c r="C23" s="1492">
        <v>1946593</v>
      </c>
      <c r="D23" s="1483">
        <v>0.88814456848452661</v>
      </c>
      <c r="E23" s="1492">
        <v>282953</v>
      </c>
      <c r="F23" s="1492">
        <v>65215</v>
      </c>
      <c r="G23" s="1827">
        <v>3.9E-2</v>
      </c>
      <c r="H23" s="1489"/>
    </row>
    <row r="24" spans="1:8" s="449" customFormat="1" ht="18" customHeight="1">
      <c r="A24" s="1200">
        <v>2006</v>
      </c>
      <c r="B24" s="1492">
        <v>1840181.46</v>
      </c>
      <c r="C24" s="1492">
        <v>1910562.76</v>
      </c>
      <c r="D24" s="1483">
        <v>0.96316200573280297</v>
      </c>
      <c r="E24" s="1492">
        <v>185883.1</v>
      </c>
      <c r="F24" s="1492">
        <v>115501.8</v>
      </c>
      <c r="G24" s="1827">
        <v>4.4999999999999998E-2</v>
      </c>
      <c r="H24" s="1489"/>
    </row>
    <row r="25" spans="1:8" s="449" customFormat="1" ht="18" customHeight="1">
      <c r="A25" s="1200">
        <v>2007</v>
      </c>
      <c r="B25" s="1492">
        <v>2006652</v>
      </c>
      <c r="C25" s="1492">
        <v>1930465</v>
      </c>
      <c r="D25" s="1483">
        <v>1.0394656209773292</v>
      </c>
      <c r="E25" s="1492">
        <v>113806</v>
      </c>
      <c r="F25" s="1492">
        <v>189993</v>
      </c>
      <c r="G25" s="1827">
        <v>4.99E-2</v>
      </c>
      <c r="H25" s="1489"/>
    </row>
    <row r="26" spans="1:8" s="449" customFormat="1" ht="18" customHeight="1">
      <c r="A26" s="1200">
        <v>2008</v>
      </c>
      <c r="B26" s="1492">
        <v>2035275.33</v>
      </c>
      <c r="C26" s="1492">
        <v>1889056.7</v>
      </c>
      <c r="D26" s="1483">
        <v>1.0774029863688053</v>
      </c>
      <c r="E26" s="1492">
        <v>84931.63</v>
      </c>
      <c r="F26" s="1492">
        <v>231150.35</v>
      </c>
      <c r="G26" s="1827">
        <v>5.3699999999999998E-2</v>
      </c>
      <c r="H26" s="1489"/>
    </row>
    <row r="27" spans="1:8" s="449" customFormat="1" ht="18" customHeight="1">
      <c r="A27" s="1200">
        <v>2009</v>
      </c>
      <c r="B27" s="1492">
        <v>1561308.08</v>
      </c>
      <c r="C27" s="1492">
        <v>1945001.13</v>
      </c>
      <c r="D27" s="1483">
        <v>0.80272862360753494</v>
      </c>
      <c r="E27" s="1492">
        <v>414302.58</v>
      </c>
      <c r="F27" s="1492">
        <v>30609.53</v>
      </c>
      <c r="G27" s="1827">
        <v>5.3800000000000001E-2</v>
      </c>
      <c r="H27" s="1489"/>
    </row>
    <row r="28" spans="1:8" s="449" customFormat="1" ht="18" customHeight="1">
      <c r="A28" s="1200">
        <v>2010</v>
      </c>
      <c r="B28" s="1492">
        <v>1784273.45</v>
      </c>
      <c r="C28" s="1492">
        <v>2204590.98</v>
      </c>
      <c r="D28" s="1483">
        <v>0.80934443903059061</v>
      </c>
      <c r="E28" s="1492">
        <v>448954.1</v>
      </c>
      <c r="F28" s="1492">
        <v>28636.57</v>
      </c>
      <c r="G28" s="1827">
        <v>4.5199999999999997E-2</v>
      </c>
      <c r="H28" s="1489"/>
    </row>
    <row r="29" spans="1:8" s="449" customFormat="1" ht="18" customHeight="1">
      <c r="A29" s="1200">
        <v>2011</v>
      </c>
      <c r="B29" s="1492">
        <v>2019906.31</v>
      </c>
      <c r="C29" s="1492">
        <v>2377261.91</v>
      </c>
      <c r="D29" s="1483">
        <v>0.84967764868617268</v>
      </c>
      <c r="E29" s="1492">
        <v>396345.61</v>
      </c>
      <c r="F29" s="1492">
        <v>38990.01</v>
      </c>
      <c r="G29" s="1827">
        <v>4.2599999999999999E-2</v>
      </c>
      <c r="H29" s="1489"/>
    </row>
    <row r="30" spans="1:8" s="449" customFormat="1" ht="18" customHeight="1">
      <c r="A30" s="1200">
        <v>2012</v>
      </c>
      <c r="B30" s="1492">
        <v>2050785</v>
      </c>
      <c r="C30" s="1492">
        <v>2858971</v>
      </c>
      <c r="D30" s="1483">
        <v>0.71731577550104564</v>
      </c>
      <c r="E30" s="1492">
        <v>823419</v>
      </c>
      <c r="F30" s="1492">
        <v>15233</v>
      </c>
      <c r="G30" s="1827">
        <v>2.9499999999999998E-2</v>
      </c>
      <c r="H30" s="1489"/>
    </row>
    <row r="31" spans="1:8" s="449" customFormat="1" ht="18" customHeight="1">
      <c r="A31" s="1200">
        <v>2013</v>
      </c>
      <c r="B31" s="1492">
        <v>2166151</v>
      </c>
      <c r="C31" s="1492">
        <v>2908473</v>
      </c>
      <c r="D31" s="1483">
        <v>0.74477260060519734</v>
      </c>
      <c r="E31" s="1492">
        <v>758571</v>
      </c>
      <c r="F31" s="1492">
        <v>16249</v>
      </c>
      <c r="G31" s="1827">
        <v>2.6800000000000001E-2</v>
      </c>
      <c r="H31" s="1489"/>
    </row>
    <row r="32" spans="1:8" s="449" customFormat="1" ht="18" customHeight="1">
      <c r="A32" s="1200">
        <v>2014</v>
      </c>
      <c r="B32" s="1492">
        <v>2285984</v>
      </c>
      <c r="C32" s="1492">
        <v>2642397</v>
      </c>
      <c r="D32" s="1483">
        <v>0.86511754289760401</v>
      </c>
      <c r="E32" s="1492">
        <v>399306</v>
      </c>
      <c r="F32" s="1492">
        <v>42893</v>
      </c>
      <c r="G32" s="1827">
        <v>3.5400000000000001E-2</v>
      </c>
      <c r="H32" s="1489"/>
    </row>
    <row r="33" spans="1:8" s="449" customFormat="1" ht="18" customHeight="1">
      <c r="A33" s="1200">
        <v>2015</v>
      </c>
      <c r="B33" s="1490">
        <v>2350663.4300000002</v>
      </c>
      <c r="C33" s="1490">
        <v>2979123.76</v>
      </c>
      <c r="D33" s="1483">
        <v>0.78904524261858811</v>
      </c>
      <c r="E33" s="1490">
        <v>649167.99</v>
      </c>
      <c r="F33" s="1490">
        <v>20707.66</v>
      </c>
      <c r="G33" s="1827">
        <v>2.46E-2</v>
      </c>
      <c r="H33" s="1489"/>
    </row>
    <row r="34" spans="1:8" s="917" customFormat="1" ht="9" customHeight="1" thickBot="1">
      <c r="A34" s="923"/>
      <c r="B34" s="919"/>
      <c r="C34" s="919"/>
      <c r="D34" s="78"/>
      <c r="E34" s="919"/>
      <c r="F34" s="919"/>
      <c r="G34" s="920"/>
      <c r="H34" s="916"/>
    </row>
    <row r="35" spans="1:8">
      <c r="A35" s="42" t="s">
        <v>150</v>
      </c>
      <c r="B35" s="42"/>
      <c r="C35" s="42"/>
      <c r="D35" s="42"/>
      <c r="E35" s="42"/>
      <c r="F35" s="79"/>
      <c r="G35" s="6"/>
      <c r="H35" s="13"/>
    </row>
    <row r="36" spans="1:8">
      <c r="A36" s="2048" t="s">
        <v>292</v>
      </c>
      <c r="B36" s="2048"/>
      <c r="C36" s="2048"/>
      <c r="D36" s="2048"/>
      <c r="E36" s="2048"/>
      <c r="F36" s="2048"/>
      <c r="G36" s="2048"/>
    </row>
    <row r="37" spans="1:8">
      <c r="A37" s="2048" t="s">
        <v>293</v>
      </c>
      <c r="B37" s="2048"/>
      <c r="C37" s="2048"/>
      <c r="D37" s="2048"/>
      <c r="E37" s="2048"/>
      <c r="F37" s="2048"/>
      <c r="G37" s="2048"/>
    </row>
    <row r="38" spans="1:8" ht="13.15" customHeight="1">
      <c r="A38" s="2048" t="s">
        <v>155</v>
      </c>
      <c r="B38" s="2048"/>
      <c r="C38" s="2048"/>
      <c r="D38" s="2048"/>
      <c r="E38" s="2048"/>
      <c r="F38" s="2048"/>
      <c r="G38" s="2048"/>
    </row>
    <row r="39" spans="1:8" ht="54" customHeight="1">
      <c r="A39" s="2049" t="s">
        <v>294</v>
      </c>
      <c r="B39" s="2049"/>
      <c r="C39" s="2049"/>
      <c r="D39" s="2049"/>
      <c r="E39" s="2049"/>
      <c r="F39" s="2049"/>
      <c r="G39" s="2049"/>
    </row>
  </sheetData>
  <mergeCells count="5">
    <mergeCell ref="A37:G37"/>
    <mergeCell ref="A38:G38"/>
    <mergeCell ref="A39:G39"/>
    <mergeCell ref="A36:G36"/>
    <mergeCell ref="A1:G1"/>
  </mergeCells>
  <printOptions horizontalCentered="1"/>
  <pageMargins left="0.7" right="0.7" top="0.75" bottom="0.5" header="0.3" footer="0.3"/>
  <pageSetup scale="69" orientation="landscape" r:id="rId1"/>
  <headerFooter scaleWithDoc="0">
    <oddFooter>&amp;R2016 Data Tables</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90045-3D21-4CAE-BF85-C4ACE0B768B2}">
  <sheetPr>
    <pageSetUpPr fitToPage="1"/>
  </sheetPr>
  <dimension ref="A1:L55"/>
  <sheetViews>
    <sheetView zoomScale="80" zoomScaleNormal="80" workbookViewId="0">
      <selection sqref="A1:F1"/>
    </sheetView>
  </sheetViews>
  <sheetFormatPr defaultColWidth="9.140625" defaultRowHeight="12.75"/>
  <cols>
    <col min="1" max="1" width="19.7109375" style="6" customWidth="1"/>
    <col min="2" max="5" width="22.7109375" style="6" customWidth="1"/>
    <col min="6" max="6" width="22.7109375" style="23" customWidth="1"/>
    <col min="7" max="8" width="9.140625" style="23"/>
    <col min="9" max="9" width="9.140625" style="6"/>
    <col min="10" max="10" width="14.28515625" style="6" bestFit="1" customWidth="1"/>
    <col min="11" max="16384" width="9.140625" style="6"/>
  </cols>
  <sheetData>
    <row r="1" spans="1:8" ht="80.099999999999994" customHeight="1" thickBot="1">
      <c r="A1" s="1958" t="s">
        <v>429</v>
      </c>
      <c r="B1" s="1969"/>
      <c r="C1" s="1969"/>
      <c r="D1" s="1969"/>
      <c r="E1" s="1969"/>
      <c r="F1" s="1966"/>
    </row>
    <row r="2" spans="1:8" s="39" customFormat="1" ht="45" customHeight="1" thickBot="1">
      <c r="A2" s="909" t="s">
        <v>522</v>
      </c>
      <c r="B2" s="688" t="s">
        <v>488</v>
      </c>
      <c r="C2" s="688" t="s">
        <v>497</v>
      </c>
      <c r="D2" s="688" t="s">
        <v>479</v>
      </c>
      <c r="E2" s="690" t="s">
        <v>295</v>
      </c>
      <c r="F2" s="699" t="s">
        <v>291</v>
      </c>
      <c r="G2" s="154"/>
      <c r="H2" s="154"/>
    </row>
    <row r="3" spans="1:8" s="32" customFormat="1" ht="9" customHeight="1">
      <c r="A3" s="675"/>
      <c r="B3" s="620"/>
      <c r="C3" s="618"/>
      <c r="D3" s="618"/>
      <c r="E3" s="619"/>
      <c r="F3" s="677"/>
    </row>
    <row r="4" spans="1:8" s="32" customFormat="1" ht="18" customHeight="1">
      <c r="A4" s="1200">
        <v>1980</v>
      </c>
      <c r="B4" s="1214">
        <v>53840</v>
      </c>
      <c r="C4" s="1214">
        <v>73996</v>
      </c>
      <c r="D4" s="1214">
        <v>20156</v>
      </c>
      <c r="E4" s="1111">
        <v>0.7276068976701443</v>
      </c>
      <c r="F4" s="1827">
        <v>8.5000000000000006E-2</v>
      </c>
    </row>
    <row r="5" spans="1:8" s="32" customFormat="1" ht="9" customHeight="1">
      <c r="A5" s="1200"/>
      <c r="B5" s="1215"/>
      <c r="C5" s="1215"/>
      <c r="D5" s="1215"/>
      <c r="E5" s="1111"/>
      <c r="F5" s="1827"/>
    </row>
    <row r="6" spans="1:8" s="32" customFormat="1" ht="18" customHeight="1">
      <c r="A6" s="1200">
        <v>1985</v>
      </c>
      <c r="B6" s="1216">
        <v>28722</v>
      </c>
      <c r="C6" s="1216">
        <v>39904</v>
      </c>
      <c r="D6" s="1216">
        <v>11182</v>
      </c>
      <c r="E6" s="1111">
        <v>0.71977746591820368</v>
      </c>
      <c r="F6" s="1827">
        <v>9.7500000000000003E-2</v>
      </c>
    </row>
    <row r="7" spans="1:8" s="32" customFormat="1" ht="9" customHeight="1">
      <c r="A7" s="1200"/>
      <c r="B7" s="1216"/>
      <c r="C7" s="1216"/>
      <c r="D7" s="1216"/>
      <c r="E7" s="1111"/>
      <c r="F7" s="1827"/>
    </row>
    <row r="8" spans="1:8" s="32" customFormat="1" ht="18" customHeight="1">
      <c r="A8" s="1200">
        <v>1990</v>
      </c>
      <c r="B8" s="1216">
        <v>95068</v>
      </c>
      <c r="C8" s="1216">
        <v>130758</v>
      </c>
      <c r="D8" s="1216">
        <v>35689</v>
      </c>
      <c r="E8" s="1111">
        <v>0.72705302926016002</v>
      </c>
      <c r="F8" s="1827">
        <v>7.2499999999999995E-2</v>
      </c>
    </row>
    <row r="9" spans="1:8" s="32" customFormat="1" ht="18" customHeight="1">
      <c r="A9" s="1200">
        <v>1991</v>
      </c>
      <c r="B9" s="1216">
        <v>147301</v>
      </c>
      <c r="C9" s="1216">
        <v>181786</v>
      </c>
      <c r="D9" s="1216">
        <v>34485</v>
      </c>
      <c r="E9" s="1111">
        <v>0.8102989229093549</v>
      </c>
      <c r="F9" s="1827">
        <v>7.2499999999999995E-2</v>
      </c>
    </row>
    <row r="10" spans="1:8" s="32" customFormat="1" ht="18" customHeight="1">
      <c r="A10" s="1200">
        <v>1992</v>
      </c>
      <c r="B10" s="1216">
        <v>172372</v>
      </c>
      <c r="C10" s="1216">
        <v>219900</v>
      </c>
      <c r="D10" s="1216">
        <v>47528</v>
      </c>
      <c r="E10" s="1111">
        <v>0.78386539336061845</v>
      </c>
      <c r="F10" s="1827">
        <v>6.25E-2</v>
      </c>
      <c r="G10" s="34"/>
      <c r="H10" s="34"/>
    </row>
    <row r="11" spans="1:8" s="32" customFormat="1" ht="18" customHeight="1">
      <c r="A11" s="1200">
        <v>1993</v>
      </c>
      <c r="B11" s="1216">
        <v>215695</v>
      </c>
      <c r="C11" s="1216">
        <v>275317</v>
      </c>
      <c r="D11" s="1216">
        <v>59622</v>
      </c>
      <c r="E11" s="1111">
        <v>0.78344235917142779</v>
      </c>
      <c r="F11" s="1827">
        <v>6.4000000000000001E-2</v>
      </c>
      <c r="G11" s="34"/>
      <c r="H11" s="34"/>
    </row>
    <row r="12" spans="1:8" s="32" customFormat="1" ht="18" customHeight="1">
      <c r="A12" s="1200">
        <v>1994</v>
      </c>
      <c r="B12" s="1216">
        <v>308515.67</v>
      </c>
      <c r="C12" s="1216">
        <v>384085.12</v>
      </c>
      <c r="D12" s="1216">
        <v>75569.45</v>
      </c>
      <c r="E12" s="1111">
        <v>0.80324817061384723</v>
      </c>
      <c r="F12" s="1827">
        <v>5.6500000000000002E-2</v>
      </c>
      <c r="G12" s="34"/>
      <c r="H12" s="34"/>
    </row>
    <row r="13" spans="1:8" s="32" customFormat="1" ht="18" customHeight="1">
      <c r="A13" s="1200">
        <v>1995</v>
      </c>
      <c r="B13" s="1216">
        <v>218493.32</v>
      </c>
      <c r="C13" s="1216">
        <v>255771.23</v>
      </c>
      <c r="D13" s="1216">
        <v>37277.910000000003</v>
      </c>
      <c r="E13" s="1111">
        <v>0.85425291968920825</v>
      </c>
      <c r="F13" s="1827">
        <v>7.1499999999999994E-2</v>
      </c>
      <c r="G13" s="34"/>
      <c r="H13" s="34"/>
    </row>
    <row r="14" spans="1:8" s="32" customFormat="1" ht="18" customHeight="1">
      <c r="A14" s="1200">
        <v>1996</v>
      </c>
      <c r="B14" s="1216">
        <v>493597.16</v>
      </c>
      <c r="C14" s="1216">
        <v>576667.93000000005</v>
      </c>
      <c r="D14" s="1216">
        <v>83070.770000000077</v>
      </c>
      <c r="E14" s="1111">
        <v>0.8559469572029087</v>
      </c>
      <c r="F14" s="1827">
        <v>5.2999999999999999E-2</v>
      </c>
      <c r="G14" s="34"/>
      <c r="H14" s="34"/>
    </row>
    <row r="15" spans="1:8" s="32" customFormat="1" ht="18" customHeight="1">
      <c r="A15" s="1200">
        <v>1997</v>
      </c>
      <c r="B15" s="1216">
        <v>353823</v>
      </c>
      <c r="C15" s="1216">
        <v>401729</v>
      </c>
      <c r="D15" s="1216">
        <v>47906</v>
      </c>
      <c r="E15" s="1111">
        <v>0.88075045615327741</v>
      </c>
      <c r="F15" s="1827">
        <v>5.8000000000000003E-2</v>
      </c>
      <c r="G15" s="34"/>
      <c r="H15" s="34"/>
    </row>
    <row r="16" spans="1:8" s="32" customFormat="1" ht="18" customHeight="1">
      <c r="A16" s="1200">
        <v>1998</v>
      </c>
      <c r="B16" s="1216">
        <v>358514</v>
      </c>
      <c r="C16" s="1216">
        <v>407756</v>
      </c>
      <c r="D16" s="1216">
        <v>49242</v>
      </c>
      <c r="E16" s="1111">
        <v>0.87923660228175671</v>
      </c>
      <c r="F16" s="1827">
        <v>5.3999999999999999E-2</v>
      </c>
      <c r="G16" s="80"/>
      <c r="H16" s="34"/>
    </row>
    <row r="17" spans="1:12" s="32" customFormat="1" ht="18" customHeight="1">
      <c r="A17" s="1200">
        <v>1999</v>
      </c>
      <c r="B17" s="1216">
        <v>413445.94</v>
      </c>
      <c r="C17" s="1216">
        <v>467683.29</v>
      </c>
      <c r="D17" s="1216">
        <v>54237.35</v>
      </c>
      <c r="E17" s="1111">
        <v>0.88402974585643213</v>
      </c>
      <c r="F17" s="1827">
        <v>5.2999999999999999E-2</v>
      </c>
      <c r="G17" s="80"/>
      <c r="H17" s="34"/>
    </row>
    <row r="18" spans="1:12" s="32" customFormat="1" ht="18" customHeight="1">
      <c r="A18" s="1200">
        <v>2000</v>
      </c>
      <c r="B18" s="1216">
        <v>63217.98</v>
      </c>
      <c r="C18" s="1216">
        <v>69783.679999999993</v>
      </c>
      <c r="D18" s="1216">
        <v>6565.6999999999898</v>
      </c>
      <c r="E18" s="1111">
        <v>0.90591353164522148</v>
      </c>
      <c r="F18" s="1827">
        <v>7.0000000000000007E-2</v>
      </c>
      <c r="G18" s="80"/>
      <c r="H18" s="34"/>
    </row>
    <row r="19" spans="1:12" s="32" customFormat="1" ht="18" customHeight="1">
      <c r="A19" s="1200">
        <v>2001</v>
      </c>
      <c r="B19" s="1216">
        <v>308513.68</v>
      </c>
      <c r="C19" s="1216">
        <v>347077.89</v>
      </c>
      <c r="D19" s="1216">
        <v>38564.21</v>
      </c>
      <c r="E19" s="1111">
        <v>0.88888888888888884</v>
      </c>
      <c r="F19" s="1827">
        <v>6.4000000000000001E-2</v>
      </c>
      <c r="G19" s="80"/>
      <c r="H19" s="34"/>
    </row>
    <row r="20" spans="1:12" s="32" customFormat="1" ht="18" customHeight="1">
      <c r="A20" s="1200">
        <v>2002</v>
      </c>
      <c r="B20" s="1216">
        <v>778351</v>
      </c>
      <c r="C20" s="1216">
        <v>920925.2</v>
      </c>
      <c r="D20" s="1216">
        <v>142573</v>
      </c>
      <c r="E20" s="1111">
        <v>0.84518373479192455</v>
      </c>
      <c r="F20" s="1827">
        <v>5.7000000000000002E-2</v>
      </c>
      <c r="G20" s="80"/>
      <c r="H20" s="34"/>
    </row>
    <row r="21" spans="1:12" s="32" customFormat="1" ht="18" customHeight="1">
      <c r="A21" s="1200">
        <v>2003</v>
      </c>
      <c r="B21" s="1216">
        <v>1069966</v>
      </c>
      <c r="C21" s="1216">
        <v>1368962</v>
      </c>
      <c r="D21" s="1216">
        <v>298996.13</v>
      </c>
      <c r="E21" s="1111">
        <v>0.78158926252153094</v>
      </c>
      <c r="F21" s="1827">
        <v>0.05</v>
      </c>
      <c r="G21" s="80"/>
      <c r="H21" s="34"/>
    </row>
    <row r="22" spans="1:12" s="32" customFormat="1" ht="18" customHeight="1">
      <c r="A22" s="1200">
        <v>2004</v>
      </c>
      <c r="B22" s="1216">
        <v>1229811.01</v>
      </c>
      <c r="C22" s="1216">
        <v>1551642.12</v>
      </c>
      <c r="D22" s="1216">
        <v>321831</v>
      </c>
      <c r="E22" s="1111">
        <v>0.79258676607721879</v>
      </c>
      <c r="F22" s="1827">
        <v>0.04</v>
      </c>
      <c r="G22" s="23"/>
      <c r="H22" s="23"/>
      <c r="I22" s="6"/>
      <c r="J22" s="6"/>
      <c r="K22" s="6"/>
      <c r="L22" s="6"/>
    </row>
    <row r="23" spans="1:12" ht="18" customHeight="1">
      <c r="A23" s="1200">
        <v>2005</v>
      </c>
      <c r="B23" s="1216">
        <v>1197558.3999999999</v>
      </c>
      <c r="C23" s="1216">
        <v>1480511.5</v>
      </c>
      <c r="D23" s="1216">
        <v>282953.09999999998</v>
      </c>
      <c r="E23" s="1111">
        <v>0.80888152506751887</v>
      </c>
      <c r="F23" s="1827">
        <v>3.9E-2</v>
      </c>
    </row>
    <row r="24" spans="1:12" ht="18" customHeight="1">
      <c r="A24" s="1200">
        <v>2006</v>
      </c>
      <c r="B24" s="1216">
        <v>971052.22</v>
      </c>
      <c r="C24" s="1216">
        <v>1156935.32</v>
      </c>
      <c r="D24" s="1216">
        <v>185883.1</v>
      </c>
      <c r="E24" s="1111">
        <v>0.83933146755343235</v>
      </c>
      <c r="F24" s="1827">
        <v>4.4999999999999998E-2</v>
      </c>
    </row>
    <row r="25" spans="1:12" ht="18" customHeight="1">
      <c r="A25" s="1200">
        <v>2007</v>
      </c>
      <c r="B25" s="1216">
        <v>815236</v>
      </c>
      <c r="C25" s="1216">
        <v>929042</v>
      </c>
      <c r="D25" s="1216">
        <v>113806</v>
      </c>
      <c r="E25" s="1111">
        <v>0.87750271516542322</v>
      </c>
      <c r="F25" s="1827">
        <v>4.99E-2</v>
      </c>
    </row>
    <row r="26" spans="1:12" ht="18" customHeight="1">
      <c r="A26" s="1200">
        <v>2008</v>
      </c>
      <c r="B26" s="1216">
        <v>698799.46</v>
      </c>
      <c r="C26" s="1216">
        <v>783731.08</v>
      </c>
      <c r="D26" s="1216">
        <v>84931.63</v>
      </c>
      <c r="E26" s="1111">
        <v>0.89163168060146347</v>
      </c>
      <c r="F26" s="1827">
        <v>5.3699999999999998E-2</v>
      </c>
    </row>
    <row r="27" spans="1:12" ht="18" customHeight="1">
      <c r="A27" s="1200">
        <v>2009</v>
      </c>
      <c r="B27" s="1216">
        <v>1376305.65</v>
      </c>
      <c r="C27" s="1216">
        <v>1790608.23</v>
      </c>
      <c r="D27" s="1216">
        <v>414302.58</v>
      </c>
      <c r="E27" s="1111">
        <v>0.76862466448062727</v>
      </c>
      <c r="F27" s="1827">
        <v>5.3800000000000001E-2</v>
      </c>
    </row>
    <row r="28" spans="1:12" ht="18" customHeight="1">
      <c r="A28" s="1200">
        <v>2010</v>
      </c>
      <c r="B28" s="1216">
        <v>1576484.85</v>
      </c>
      <c r="C28" s="1216">
        <v>2025438.95</v>
      </c>
      <c r="D28" s="1216">
        <v>448954.09999999986</v>
      </c>
      <c r="E28" s="1111">
        <v>0.77834231932786724</v>
      </c>
      <c r="F28" s="1827">
        <v>4.5199999999999997E-2</v>
      </c>
    </row>
    <row r="29" spans="1:12" ht="18" customHeight="1">
      <c r="A29" s="1200">
        <v>2011</v>
      </c>
      <c r="B29" s="1216">
        <v>1694339.19</v>
      </c>
      <c r="C29" s="1216">
        <v>2090684.8</v>
      </c>
      <c r="D29" s="1216">
        <v>396345.6100000001</v>
      </c>
      <c r="E29" s="1111">
        <v>0.81042306807798092</v>
      </c>
      <c r="F29" s="1827">
        <v>4.2599999999999999E-2</v>
      </c>
      <c r="I29" s="23"/>
      <c r="J29" s="23"/>
      <c r="K29" s="23"/>
      <c r="L29" s="23"/>
    </row>
    <row r="30" spans="1:12" ht="18" customHeight="1">
      <c r="A30" s="1217">
        <v>2012</v>
      </c>
      <c r="B30" s="1216">
        <v>1935907</v>
      </c>
      <c r="C30" s="1216">
        <v>2759325</v>
      </c>
      <c r="D30" s="1216">
        <v>823419</v>
      </c>
      <c r="E30" s="1111">
        <v>0.70158716352731199</v>
      </c>
      <c r="F30" s="1827">
        <v>2.9499999999999998E-2</v>
      </c>
      <c r="G30" s="81"/>
      <c r="H30"/>
      <c r="I30"/>
      <c r="J30"/>
      <c r="K30"/>
      <c r="L30"/>
    </row>
    <row r="31" spans="1:12" ht="18" customHeight="1">
      <c r="A31" s="1200">
        <v>2013</v>
      </c>
      <c r="B31" s="1216">
        <v>2067202</v>
      </c>
      <c r="C31" s="1216">
        <v>2825773</v>
      </c>
      <c r="D31" s="1216">
        <v>758571</v>
      </c>
      <c r="E31" s="1111">
        <v>0.74916945267411417</v>
      </c>
      <c r="F31" s="1827">
        <v>2.6800000000000001E-2</v>
      </c>
      <c r="I31" s="23"/>
      <c r="J31" s="23"/>
      <c r="K31" s="23"/>
      <c r="L31" s="23"/>
    </row>
    <row r="32" spans="1:12" ht="18" customHeight="1">
      <c r="A32" s="1200">
        <v>2014</v>
      </c>
      <c r="B32" s="1216">
        <v>1949946</v>
      </c>
      <c r="C32" s="1216">
        <v>2349252</v>
      </c>
      <c r="D32" s="1216">
        <v>399306</v>
      </c>
      <c r="E32" s="1111">
        <v>0.83002845160927818</v>
      </c>
      <c r="F32" s="1827">
        <v>3.5400000000000001E-2</v>
      </c>
      <c r="I32" s="23"/>
      <c r="J32" s="23"/>
      <c r="K32" s="23"/>
      <c r="L32" s="23"/>
    </row>
    <row r="33" spans="1:12" ht="18" customHeight="1">
      <c r="A33" s="1200">
        <v>2015</v>
      </c>
      <c r="B33" s="1214">
        <v>2179429.39</v>
      </c>
      <c r="C33" s="1214">
        <v>2828597.38</v>
      </c>
      <c r="D33" s="1214">
        <v>649167.99</v>
      </c>
      <c r="E33" s="1111">
        <v>0.7704982707719259</v>
      </c>
      <c r="F33" s="1827">
        <v>2.46E-2</v>
      </c>
      <c r="I33" s="23"/>
      <c r="J33" s="23"/>
      <c r="K33" s="23"/>
      <c r="L33" s="23"/>
    </row>
    <row r="34" spans="1:12" s="32" customFormat="1" ht="9" customHeight="1" thickBot="1">
      <c r="A34" s="676"/>
      <c r="B34" s="912"/>
      <c r="C34" s="913"/>
      <c r="D34" s="913"/>
      <c r="E34" s="911"/>
      <c r="F34" s="678"/>
    </row>
    <row r="35" spans="1:12" customFormat="1">
      <c r="A35" s="65" t="s">
        <v>399</v>
      </c>
      <c r="B35" s="42"/>
      <c r="C35" s="42"/>
      <c r="D35" s="42"/>
      <c r="E35" s="42"/>
      <c r="F35" s="79"/>
      <c r="G35" s="81"/>
      <c r="J35" s="82"/>
    </row>
    <row r="36" spans="1:12" customFormat="1">
      <c r="A36" s="9" t="s">
        <v>292</v>
      </c>
      <c r="B36" s="9"/>
      <c r="C36" s="9"/>
      <c r="D36" s="9"/>
      <c r="E36" s="9"/>
      <c r="F36" s="9"/>
      <c r="G36" s="9"/>
    </row>
    <row r="37" spans="1:12" customFormat="1">
      <c r="A37" s="9" t="s">
        <v>293</v>
      </c>
      <c r="B37" s="9"/>
      <c r="C37" s="9"/>
      <c r="D37" s="9"/>
      <c r="E37" s="9"/>
      <c r="F37" s="9"/>
      <c r="G37" s="9"/>
      <c r="H37" s="6"/>
      <c r="I37" s="6"/>
      <c r="J37" s="6"/>
      <c r="K37" s="6"/>
      <c r="L37" s="6"/>
    </row>
    <row r="38" spans="1:12">
      <c r="A38" s="9" t="s">
        <v>155</v>
      </c>
      <c r="B38" s="9"/>
      <c r="C38" s="9"/>
      <c r="D38" s="9"/>
      <c r="E38" s="9"/>
      <c r="F38" s="9"/>
      <c r="G38" s="580"/>
      <c r="H38"/>
      <c r="I38"/>
      <c r="J38"/>
      <c r="K38"/>
      <c r="L38"/>
    </row>
    <row r="39" spans="1:12" customFormat="1" ht="50.1" customHeight="1">
      <c r="A39" s="2107" t="s">
        <v>296</v>
      </c>
      <c r="B39" s="2108"/>
      <c r="C39" s="2108"/>
      <c r="D39" s="2108"/>
      <c r="E39" s="2108"/>
      <c r="F39" s="2108"/>
      <c r="G39" s="1741"/>
      <c r="H39" s="6"/>
      <c r="I39" s="6"/>
      <c r="J39" s="6"/>
      <c r="K39" s="6"/>
      <c r="L39" s="6"/>
    </row>
    <row r="40" spans="1:12">
      <c r="A40" s="83"/>
      <c r="B40" s="83"/>
      <c r="C40" s="83"/>
      <c r="D40" s="83"/>
      <c r="E40" s="83"/>
      <c r="F40" s="83"/>
    </row>
    <row r="41" spans="1:12">
      <c r="A41" s="23"/>
      <c r="B41" s="23"/>
      <c r="C41" s="23"/>
      <c r="D41" s="23"/>
      <c r="E41" s="23"/>
    </row>
    <row r="42" spans="1:12">
      <c r="A42" s="23"/>
      <c r="B42" s="23"/>
      <c r="C42" s="23"/>
      <c r="D42" s="23"/>
      <c r="E42" s="23"/>
    </row>
    <row r="43" spans="1:12">
      <c r="B43" s="40"/>
      <c r="D43" s="84"/>
      <c r="E43" s="6" t="s">
        <v>150</v>
      </c>
      <c r="F43" s="6"/>
    </row>
    <row r="44" spans="1:12">
      <c r="B44"/>
      <c r="C44"/>
      <c r="D44" s="82"/>
      <c r="E44"/>
    </row>
    <row r="45" spans="1:12">
      <c r="B45"/>
      <c r="C45"/>
      <c r="D45"/>
      <c r="E45"/>
    </row>
    <row r="46" spans="1:12">
      <c r="B46"/>
      <c r="C46"/>
      <c r="D46"/>
      <c r="E46"/>
    </row>
    <row r="47" spans="1:12">
      <c r="B47"/>
      <c r="C47"/>
      <c r="D47"/>
      <c r="E47"/>
      <c r="G47"/>
    </row>
    <row r="48" spans="1:12">
      <c r="B48"/>
      <c r="C48"/>
      <c r="D48"/>
      <c r="E48"/>
      <c r="G48" s="1"/>
    </row>
    <row r="49" spans="1:7">
      <c r="G49" s="1"/>
    </row>
    <row r="50" spans="1:7">
      <c r="G50" s="1"/>
    </row>
    <row r="51" spans="1:7">
      <c r="G51"/>
    </row>
    <row r="55" spans="1:7">
      <c r="A55" s="74"/>
      <c r="F55" s="74"/>
    </row>
  </sheetData>
  <mergeCells count="2">
    <mergeCell ref="A1:F1"/>
    <mergeCell ref="A39:F39"/>
  </mergeCells>
  <printOptions horizontalCentered="1"/>
  <pageMargins left="0.7" right="0.7" top="0.75" bottom="0.5" header="0.3" footer="0.3"/>
  <pageSetup scale="70" orientation="landscape" r:id="rId1"/>
  <headerFooter scaleWithDoc="0">
    <oddFooter>&amp;R2016 Data Tables</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C0257-1739-4FF4-80EA-B0678A9928B8}">
  <sheetPr>
    <pageSetUpPr fitToPage="1"/>
  </sheetPr>
  <dimension ref="A1:F41"/>
  <sheetViews>
    <sheetView zoomScale="80" zoomScaleNormal="80" workbookViewId="0">
      <selection sqref="A1:F1"/>
    </sheetView>
  </sheetViews>
  <sheetFormatPr defaultColWidth="9.140625" defaultRowHeight="12.75"/>
  <cols>
    <col min="1" max="1" width="18.7109375" customWidth="1"/>
    <col min="2" max="6" width="23.7109375" customWidth="1"/>
  </cols>
  <sheetData>
    <row r="1" spans="1:6" ht="80.099999999999994" customHeight="1" thickBot="1">
      <c r="A1" s="1958" t="s">
        <v>430</v>
      </c>
      <c r="B1" s="1969"/>
      <c r="C1" s="1969"/>
      <c r="D1" s="1969"/>
      <c r="E1" s="1969"/>
      <c r="F1" s="1966"/>
    </row>
    <row r="2" spans="1:6" ht="45" customHeight="1" thickBot="1">
      <c r="A2" s="909" t="s">
        <v>522</v>
      </c>
      <c r="B2" s="157" t="s">
        <v>499</v>
      </c>
      <c r="C2" s="157" t="s">
        <v>500</v>
      </c>
      <c r="D2" s="157" t="s">
        <v>502</v>
      </c>
      <c r="E2" s="690" t="s">
        <v>295</v>
      </c>
      <c r="F2" s="699" t="s">
        <v>291</v>
      </c>
    </row>
    <row r="3" spans="1:6" s="567" customFormat="1" ht="9" customHeight="1">
      <c r="A3" s="675"/>
      <c r="B3" s="621"/>
      <c r="C3" s="621"/>
      <c r="D3" s="621"/>
      <c r="E3" s="619"/>
      <c r="F3" s="677"/>
    </row>
    <row r="4" spans="1:6" ht="18" customHeight="1">
      <c r="A4" s="1200">
        <v>1980</v>
      </c>
      <c r="B4" s="1495">
        <v>205970</v>
      </c>
      <c r="C4" s="1495">
        <v>138076</v>
      </c>
      <c r="D4" s="1497">
        <v>67894</v>
      </c>
      <c r="E4" s="1475">
        <v>1.4917147078420581</v>
      </c>
      <c r="F4" s="1827">
        <v>8.5000000000000006E-2</v>
      </c>
    </row>
    <row r="5" spans="1:6" s="567" customFormat="1" ht="9" customHeight="1">
      <c r="A5" s="1200"/>
      <c r="B5" s="1496"/>
      <c r="C5" s="1496"/>
      <c r="D5" s="1498"/>
      <c r="E5" s="1475"/>
      <c r="F5" s="1827"/>
    </row>
    <row r="6" spans="1:6" ht="18" customHeight="1">
      <c r="A6" s="1200">
        <v>1985</v>
      </c>
      <c r="B6" s="1370">
        <v>471951</v>
      </c>
      <c r="C6" s="1370">
        <v>268713</v>
      </c>
      <c r="D6" s="1242">
        <v>203238</v>
      </c>
      <c r="E6" s="1475">
        <f>+B6/C6</f>
        <v>1.756338547074388</v>
      </c>
      <c r="F6" s="1827">
        <v>9.7500000000000003E-2</v>
      </c>
    </row>
    <row r="7" spans="1:6" s="567" customFormat="1" ht="9" customHeight="1">
      <c r="A7" s="1200"/>
      <c r="B7" s="1370"/>
      <c r="C7" s="1370"/>
      <c r="D7" s="1242"/>
      <c r="E7" s="1475"/>
      <c r="F7" s="1827"/>
    </row>
    <row r="8" spans="1:6" ht="18" customHeight="1">
      <c r="A8" s="1200">
        <v>1990</v>
      </c>
      <c r="B8" s="1370">
        <v>742063</v>
      </c>
      <c r="C8" s="1370">
        <v>473289</v>
      </c>
      <c r="D8" s="1242">
        <v>268773</v>
      </c>
      <c r="E8" s="1475">
        <f t="shared" ref="E8:E29" si="0">+B8/C8</f>
        <v>1.5678855836497363</v>
      </c>
      <c r="F8" s="1827">
        <v>7.2499999999999995E-2</v>
      </c>
    </row>
    <row r="9" spans="1:6" ht="18" customHeight="1">
      <c r="A9" s="1200">
        <v>1991</v>
      </c>
      <c r="B9" s="1370">
        <v>700950</v>
      </c>
      <c r="C9" s="1370">
        <v>506110</v>
      </c>
      <c r="D9" s="1242">
        <v>194840</v>
      </c>
      <c r="E9" s="1475">
        <f t="shared" si="0"/>
        <v>1.3849755981901168</v>
      </c>
      <c r="F9" s="1827">
        <v>7.2499999999999995E-2</v>
      </c>
    </row>
    <row r="10" spans="1:6" ht="18" customHeight="1">
      <c r="A10" s="1200">
        <v>1992</v>
      </c>
      <c r="B10" s="1370">
        <v>743350</v>
      </c>
      <c r="C10" s="1370">
        <v>551520</v>
      </c>
      <c r="D10" s="1242">
        <v>191829</v>
      </c>
      <c r="E10" s="1475">
        <f t="shared" si="0"/>
        <v>1.3478205686103859</v>
      </c>
      <c r="F10" s="1827">
        <v>6.25E-2</v>
      </c>
    </row>
    <row r="11" spans="1:6" ht="18" customHeight="1">
      <c r="A11" s="1200">
        <v>1993</v>
      </c>
      <c r="B11" s="1370">
        <v>736277</v>
      </c>
      <c r="C11" s="1370">
        <v>569486</v>
      </c>
      <c r="D11" s="1242">
        <v>166791</v>
      </c>
      <c r="E11" s="1475">
        <f t="shared" si="0"/>
        <v>1.292879895203745</v>
      </c>
      <c r="F11" s="1827">
        <v>6.4000000000000001E-2</v>
      </c>
    </row>
    <row r="12" spans="1:6" ht="18" customHeight="1">
      <c r="A12" s="1200">
        <v>1994</v>
      </c>
      <c r="B12" s="1370">
        <v>692612.87</v>
      </c>
      <c r="C12" s="1370">
        <v>552613.27</v>
      </c>
      <c r="D12" s="1242">
        <v>139999.6</v>
      </c>
      <c r="E12" s="1475">
        <f t="shared" si="0"/>
        <v>1.2533410028318719</v>
      </c>
      <c r="F12" s="1827">
        <v>5.6500000000000002E-2</v>
      </c>
    </row>
    <row r="13" spans="1:6" ht="18" customHeight="1">
      <c r="A13" s="1200">
        <v>1995</v>
      </c>
      <c r="B13" s="1370">
        <v>814009.39</v>
      </c>
      <c r="C13" s="1370">
        <v>631959.04000000004</v>
      </c>
      <c r="D13" s="1242">
        <v>182050.35</v>
      </c>
      <c r="E13" s="1475">
        <f t="shared" si="0"/>
        <v>1.2880730213147991</v>
      </c>
      <c r="F13" s="1827">
        <v>7.1499999999999994E-2</v>
      </c>
    </row>
    <row r="14" spans="1:6" ht="18" customHeight="1">
      <c r="A14" s="1200">
        <v>1996</v>
      </c>
      <c r="B14" s="1370">
        <v>704623.6</v>
      </c>
      <c r="C14" s="1370">
        <v>557525.96</v>
      </c>
      <c r="D14" s="1242">
        <v>147097.64000000001</v>
      </c>
      <c r="E14" s="1475">
        <f t="shared" si="0"/>
        <v>1.2638399833435559</v>
      </c>
      <c r="F14" s="1827">
        <v>5.2999999999999999E-2</v>
      </c>
    </row>
    <row r="15" spans="1:6" ht="18" customHeight="1">
      <c r="A15" s="1200">
        <v>1997</v>
      </c>
      <c r="B15" s="1370">
        <v>1014365</v>
      </c>
      <c r="C15" s="1370">
        <v>790494</v>
      </c>
      <c r="D15" s="1242">
        <v>223871</v>
      </c>
      <c r="E15" s="1475">
        <f t="shared" si="0"/>
        <v>1.2832039205863675</v>
      </c>
      <c r="F15" s="1827">
        <v>5.8000000000000003E-2</v>
      </c>
    </row>
    <row r="16" spans="1:6" ht="18" customHeight="1">
      <c r="A16" s="1200">
        <v>1998</v>
      </c>
      <c r="B16" s="1370">
        <v>1132974</v>
      </c>
      <c r="C16" s="1370">
        <v>876969</v>
      </c>
      <c r="D16" s="1242">
        <v>256005</v>
      </c>
      <c r="E16" s="1475">
        <f t="shared" si="0"/>
        <v>1.2919202389138043</v>
      </c>
      <c r="F16" s="1827">
        <v>5.3999999999999999E-2</v>
      </c>
    </row>
    <row r="17" spans="1:6" ht="18" customHeight="1">
      <c r="A17" s="1200">
        <v>1999</v>
      </c>
      <c r="B17" s="1370">
        <v>1279309.21</v>
      </c>
      <c r="C17" s="1370">
        <v>987785.33</v>
      </c>
      <c r="D17" s="1242">
        <v>291523.88</v>
      </c>
      <c r="E17" s="1475">
        <f t="shared" si="0"/>
        <v>1.2951287806633047</v>
      </c>
      <c r="F17" s="1827">
        <v>5.2999999999999999E-2</v>
      </c>
    </row>
    <row r="18" spans="1:6" ht="18" customHeight="1">
      <c r="A18" s="1200">
        <v>2000</v>
      </c>
      <c r="B18" s="1370">
        <v>1772966.17</v>
      </c>
      <c r="C18" s="1370">
        <v>1201563.3600000001</v>
      </c>
      <c r="D18" s="1242">
        <v>571402.81000000006</v>
      </c>
      <c r="E18" s="1475">
        <f t="shared" si="0"/>
        <v>1.4755494624935965</v>
      </c>
      <c r="F18" s="1827">
        <v>7.0000000000000007E-2</v>
      </c>
    </row>
    <row r="19" spans="1:6" ht="18" customHeight="1">
      <c r="A19" s="1200">
        <v>2001</v>
      </c>
      <c r="B19" s="1370">
        <v>1406019.89</v>
      </c>
      <c r="C19" s="1370">
        <v>1027337.97</v>
      </c>
      <c r="D19" s="1242">
        <v>378681.91</v>
      </c>
      <c r="E19" s="1475">
        <f t="shared" si="0"/>
        <v>1.3686050073667577</v>
      </c>
      <c r="F19" s="1827">
        <v>6.4000000000000001E-2</v>
      </c>
    </row>
    <row r="20" spans="1:6" ht="18" customHeight="1">
      <c r="A20" s="1200">
        <v>2002</v>
      </c>
      <c r="B20" s="1370">
        <v>666425.56999999995</v>
      </c>
      <c r="C20" s="1370">
        <v>514632.58</v>
      </c>
      <c r="D20" s="1242">
        <v>151792.99</v>
      </c>
      <c r="E20" s="1475">
        <f t="shared" si="0"/>
        <v>1.2949541010403964</v>
      </c>
      <c r="F20" s="1827">
        <v>5.7000000000000002E-2</v>
      </c>
    </row>
    <row r="21" spans="1:6" ht="18" customHeight="1">
      <c r="A21" s="1200">
        <v>2003</v>
      </c>
      <c r="B21" s="1370">
        <v>302524</v>
      </c>
      <c r="C21" s="1370">
        <v>251645</v>
      </c>
      <c r="D21" s="1242">
        <v>50879</v>
      </c>
      <c r="E21" s="1475">
        <f t="shared" si="0"/>
        <v>1.2021856186294184</v>
      </c>
      <c r="F21" s="1827">
        <v>0.05</v>
      </c>
    </row>
    <row r="22" spans="1:6" ht="18" customHeight="1">
      <c r="A22" s="1200">
        <v>2004</v>
      </c>
      <c r="B22" s="1370">
        <v>360246</v>
      </c>
      <c r="C22" s="1370">
        <v>308872</v>
      </c>
      <c r="D22" s="1242">
        <v>51373</v>
      </c>
      <c r="E22" s="1475">
        <f t="shared" si="0"/>
        <v>1.1663277992177989</v>
      </c>
      <c r="F22" s="1827">
        <v>0.04</v>
      </c>
    </row>
    <row r="23" spans="1:6" ht="18" customHeight="1">
      <c r="A23" s="1200">
        <v>2005</v>
      </c>
      <c r="B23" s="1370">
        <v>531297</v>
      </c>
      <c r="C23" s="1370">
        <v>466082</v>
      </c>
      <c r="D23" s="1242">
        <v>65215</v>
      </c>
      <c r="E23" s="1475">
        <f t="shared" si="0"/>
        <v>1.1399217305109401</v>
      </c>
      <c r="F23" s="1827">
        <v>3.9E-2</v>
      </c>
    </row>
    <row r="24" spans="1:6" ht="18" customHeight="1">
      <c r="A24" s="1200">
        <v>2006</v>
      </c>
      <c r="B24" s="1370">
        <v>869129.24</v>
      </c>
      <c r="C24" s="1370">
        <v>753627.44</v>
      </c>
      <c r="D24" s="1242">
        <v>115501.8</v>
      </c>
      <c r="E24" s="1475">
        <f t="shared" si="0"/>
        <v>1.1532611392175425</v>
      </c>
      <c r="F24" s="1827">
        <v>4.4999999999999998E-2</v>
      </c>
    </row>
    <row r="25" spans="1:6" ht="18" customHeight="1">
      <c r="A25" s="1493">
        <v>2007</v>
      </c>
      <c r="B25" s="1370">
        <v>1191416</v>
      </c>
      <c r="C25" s="1370">
        <v>1001423</v>
      </c>
      <c r="D25" s="1242">
        <v>189993</v>
      </c>
      <c r="E25" s="1475">
        <f t="shared" si="0"/>
        <v>1.1897230241366537</v>
      </c>
      <c r="F25" s="1827">
        <v>4.99E-2</v>
      </c>
    </row>
    <row r="26" spans="1:6" ht="18" customHeight="1">
      <c r="A26" s="1493">
        <v>2008</v>
      </c>
      <c r="B26" s="1370">
        <v>1336475.98</v>
      </c>
      <c r="C26" s="1370">
        <v>1105325.6200000001</v>
      </c>
      <c r="D26" s="1242">
        <v>231150.35</v>
      </c>
      <c r="E26" s="1475">
        <f t="shared" si="0"/>
        <v>1.2091242216931513</v>
      </c>
      <c r="F26" s="1827">
        <v>5.3699999999999998E-2</v>
      </c>
    </row>
    <row r="27" spans="1:6" ht="18" customHeight="1">
      <c r="A27" s="1493">
        <v>2009</v>
      </c>
      <c r="B27" s="1370">
        <v>185002.44</v>
      </c>
      <c r="C27" s="1370">
        <v>154392.9</v>
      </c>
      <c r="D27" s="1242">
        <f>+B27-C27</f>
        <v>30609.540000000008</v>
      </c>
      <c r="E27" s="1475">
        <f t="shared" si="0"/>
        <v>1.1982574328223643</v>
      </c>
      <c r="F27" s="1827">
        <v>5.3800000000000001E-2</v>
      </c>
    </row>
    <row r="28" spans="1:6" ht="18" customHeight="1">
      <c r="A28" s="1493">
        <v>2010</v>
      </c>
      <c r="B28" s="1370">
        <v>207788.6</v>
      </c>
      <c r="C28" s="1370">
        <v>179152.03</v>
      </c>
      <c r="D28" s="1242">
        <f>+B28-C28</f>
        <v>28636.570000000007</v>
      </c>
      <c r="E28" s="1475">
        <f t="shared" si="0"/>
        <v>1.1598450768322301</v>
      </c>
      <c r="F28" s="1827">
        <v>4.5199999999999997E-2</v>
      </c>
    </row>
    <row r="29" spans="1:6" ht="18" customHeight="1">
      <c r="A29" s="1493">
        <v>2011</v>
      </c>
      <c r="B29" s="1370">
        <v>325567.12</v>
      </c>
      <c r="C29" s="1370">
        <v>286577.12</v>
      </c>
      <c r="D29" s="1242">
        <f>+B29-C29</f>
        <v>38990</v>
      </c>
      <c r="E29" s="1475">
        <f t="shared" si="0"/>
        <v>1.1360541274195233</v>
      </c>
      <c r="F29" s="1827">
        <v>4.2599999999999999E-2</v>
      </c>
    </row>
    <row r="30" spans="1:6" ht="18" customHeight="1">
      <c r="A30" s="1494" t="s">
        <v>297</v>
      </c>
      <c r="B30" s="1370">
        <v>114878</v>
      </c>
      <c r="C30" s="1370">
        <v>99646</v>
      </c>
      <c r="D30" s="1242">
        <v>15233</v>
      </c>
      <c r="E30" s="1475">
        <v>1.1528611283945165</v>
      </c>
      <c r="F30" s="1827">
        <v>2.9499999999999998E-2</v>
      </c>
    </row>
    <row r="31" spans="1:6" ht="18" customHeight="1">
      <c r="A31" s="1493">
        <v>2013</v>
      </c>
      <c r="B31" s="1370">
        <v>98949</v>
      </c>
      <c r="C31" s="1370">
        <v>82700</v>
      </c>
      <c r="D31" s="1242">
        <v>16249</v>
      </c>
      <c r="E31" s="1475">
        <v>1.1964812575574366</v>
      </c>
      <c r="F31" s="1827">
        <v>2.6800000000000001E-2</v>
      </c>
    </row>
    <row r="32" spans="1:6" ht="18" customHeight="1">
      <c r="A32" s="1493">
        <v>2014</v>
      </c>
      <c r="B32" s="1370">
        <v>336038</v>
      </c>
      <c r="C32" s="1370">
        <v>293145</v>
      </c>
      <c r="D32" s="1242">
        <v>42893</v>
      </c>
      <c r="E32" s="1475">
        <v>1.1463200805062341</v>
      </c>
      <c r="F32" s="1827">
        <v>3.5400000000000001E-2</v>
      </c>
    </row>
    <row r="33" spans="1:6" ht="18" customHeight="1">
      <c r="A33" s="1493">
        <v>2015</v>
      </c>
      <c r="B33" s="1495">
        <v>171234.04</v>
      </c>
      <c r="C33" s="1495">
        <v>150526.38</v>
      </c>
      <c r="D33" s="1497">
        <v>20707.66</v>
      </c>
      <c r="E33" s="1475">
        <v>1.1375683119463844</v>
      </c>
      <c r="F33" s="1827">
        <v>2.46E-2</v>
      </c>
    </row>
    <row r="34" spans="1:6" s="567" customFormat="1" ht="9" customHeight="1" thickBot="1">
      <c r="A34" s="676"/>
      <c r="B34" s="777"/>
      <c r="C34" s="777"/>
      <c r="D34" s="777"/>
      <c r="E34" s="911"/>
      <c r="F34" s="678"/>
    </row>
    <row r="35" spans="1:6">
      <c r="A35" s="42" t="s">
        <v>399</v>
      </c>
      <c r="B35" s="23"/>
      <c r="C35" s="23"/>
      <c r="D35" s="23"/>
      <c r="E35" s="23"/>
      <c r="F35" s="6"/>
    </row>
    <row r="36" spans="1:6">
      <c r="A36" s="8" t="s">
        <v>292</v>
      </c>
      <c r="B36" s="8"/>
      <c r="C36" s="8"/>
      <c r="D36" s="8"/>
      <c r="E36" s="8"/>
      <c r="F36" s="56"/>
    </row>
    <row r="37" spans="1:6" s="6" customFormat="1">
      <c r="A37" s="8" t="s">
        <v>293</v>
      </c>
      <c r="B37" s="8"/>
      <c r="C37" s="8"/>
      <c r="D37" s="8"/>
      <c r="E37" s="8"/>
      <c r="F37" s="8"/>
    </row>
    <row r="38" spans="1:6" ht="12.75" customHeight="1">
      <c r="A38" s="8" t="s">
        <v>155</v>
      </c>
      <c r="B38" s="8"/>
      <c r="C38" s="8"/>
      <c r="D38" s="8"/>
      <c r="E38" s="8"/>
      <c r="F38" s="8"/>
    </row>
    <row r="39" spans="1:6" s="6" customFormat="1" ht="33" customHeight="1">
      <c r="A39" s="2049" t="s">
        <v>298</v>
      </c>
      <c r="B39" s="2049"/>
      <c r="C39" s="2049"/>
      <c r="D39" s="2049"/>
      <c r="E39" s="2049"/>
      <c r="F39" s="2049"/>
    </row>
    <row r="40" spans="1:6" ht="31.5" customHeight="1">
      <c r="A40" s="2107" t="s">
        <v>299</v>
      </c>
      <c r="B40" s="2107"/>
      <c r="C40" s="2107"/>
      <c r="D40" s="2107"/>
      <c r="E40" s="2107"/>
      <c r="F40" s="2107"/>
    </row>
    <row r="41" spans="1:6">
      <c r="A41" s="83"/>
      <c r="B41" s="83"/>
      <c r="C41" s="83"/>
      <c r="D41" s="83"/>
      <c r="E41" s="83"/>
      <c r="F41" s="83"/>
    </row>
  </sheetData>
  <mergeCells count="3">
    <mergeCell ref="A39:F39"/>
    <mergeCell ref="A40:F40"/>
    <mergeCell ref="A1:F1"/>
  </mergeCells>
  <printOptions horizontalCentered="1"/>
  <pageMargins left="0.7" right="0.7" top="0.75" bottom="0.5" header="0.3" footer="0.3"/>
  <pageSetup scale="69" orientation="landscape" r:id="rId1"/>
  <headerFooter scaleWithDoc="0">
    <oddFooter>&amp;R2016 Data Tables</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83B89-AAD9-43C9-BC16-A4E1E018F5C8}">
  <sheetPr>
    <pageSetUpPr fitToPage="1"/>
  </sheetPr>
  <dimension ref="A1:H37"/>
  <sheetViews>
    <sheetView zoomScaleNormal="100" workbookViewId="0">
      <selection sqref="A1:H1"/>
    </sheetView>
  </sheetViews>
  <sheetFormatPr defaultColWidth="9.140625" defaultRowHeight="12.75"/>
  <cols>
    <col min="1" max="1" width="18.7109375" customWidth="1"/>
    <col min="2" max="8" width="17.7109375" customWidth="1"/>
  </cols>
  <sheetData>
    <row r="1" spans="1:8" ht="80.099999999999994" customHeight="1" thickBot="1">
      <c r="A1" s="1955" t="s">
        <v>431</v>
      </c>
      <c r="B1" s="1969"/>
      <c r="C1" s="1969"/>
      <c r="D1" s="1969"/>
      <c r="E1" s="1969"/>
      <c r="F1" s="1969"/>
      <c r="G1" s="1969"/>
      <c r="H1" s="1966"/>
    </row>
    <row r="2" spans="1:8" ht="60" customHeight="1" thickBot="1">
      <c r="A2" s="909" t="s">
        <v>522</v>
      </c>
      <c r="B2" s="697" t="s">
        <v>520</v>
      </c>
      <c r="C2" s="2109" t="s">
        <v>519</v>
      </c>
      <c r="D2" s="1969"/>
      <c r="E2" s="2109" t="s">
        <v>518</v>
      </c>
      <c r="F2" s="1969"/>
      <c r="G2" s="2109" t="s">
        <v>521</v>
      </c>
      <c r="H2" s="1966"/>
    </row>
    <row r="3" spans="1:8" s="567" customFormat="1" ht="9" customHeight="1">
      <c r="A3" s="769"/>
      <c r="B3" s="622"/>
      <c r="C3" s="624"/>
      <c r="D3" s="623"/>
      <c r="E3" s="624"/>
      <c r="F3" s="623"/>
      <c r="G3" s="624"/>
      <c r="H3" s="904"/>
    </row>
    <row r="4" spans="1:8" ht="18" customHeight="1">
      <c r="A4" s="1449">
        <v>1990</v>
      </c>
      <c r="B4" s="1877">
        <v>35689</v>
      </c>
      <c r="C4" s="1878">
        <v>14119.020224067786</v>
      </c>
      <c r="D4" s="1505">
        <v>0.39561266003720436</v>
      </c>
      <c r="E4" s="1878">
        <v>6487.372734546434</v>
      </c>
      <c r="F4" s="1505">
        <v>0.18177513336172024</v>
      </c>
      <c r="G4" s="1878">
        <v>15082.60704138578</v>
      </c>
      <c r="H4" s="1504">
        <v>0.4226122066010754</v>
      </c>
    </row>
    <row r="5" spans="1:8" ht="18" customHeight="1">
      <c r="A5" s="1449">
        <v>1991</v>
      </c>
      <c r="B5" s="1506">
        <v>34485</v>
      </c>
      <c r="C5" s="1503">
        <v>14066.578842030258</v>
      </c>
      <c r="D5" s="1505">
        <f t="shared" ref="D5:D25" si="0">+C5/$B5</f>
        <v>0.40790427264115581</v>
      </c>
      <c r="E5" s="1503">
        <v>6884.3970852274888</v>
      </c>
      <c r="F5" s="1505">
        <f t="shared" ref="F5:F25" si="1">+E5/$B5</f>
        <v>0.19963453922654745</v>
      </c>
      <c r="G5" s="1503">
        <v>13534.024072742255</v>
      </c>
      <c r="H5" s="1504">
        <f>+G5/$B5</f>
        <v>0.3924611881322968</v>
      </c>
    </row>
    <row r="6" spans="1:8" ht="18" customHeight="1">
      <c r="A6" s="1449">
        <v>1992</v>
      </c>
      <c r="B6" s="1506">
        <v>47528</v>
      </c>
      <c r="C6" s="1503">
        <v>21610.032532094596</v>
      </c>
      <c r="D6" s="1505">
        <f t="shared" si="0"/>
        <v>0.45468003139401186</v>
      </c>
      <c r="E6" s="1503">
        <v>7817.9026127436946</v>
      </c>
      <c r="F6" s="1505">
        <f t="shared" si="1"/>
        <v>0.16449046062833897</v>
      </c>
      <c r="G6" s="1503">
        <v>18100.064855161712</v>
      </c>
      <c r="H6" s="1504">
        <f t="shared" ref="H6:H25" si="2">+G6/$B6</f>
        <v>0.38082950797764925</v>
      </c>
    </row>
    <row r="7" spans="1:8" ht="18" customHeight="1">
      <c r="A7" s="1449">
        <v>1993</v>
      </c>
      <c r="B7" s="1506">
        <v>59622</v>
      </c>
      <c r="C7" s="1503">
        <v>25893.810363500983</v>
      </c>
      <c r="D7" s="1505">
        <f t="shared" si="0"/>
        <v>0.43429959349738323</v>
      </c>
      <c r="E7" s="1503">
        <v>9336.6280037906999</v>
      </c>
      <c r="F7" s="1505">
        <f t="shared" si="1"/>
        <v>0.15659702800628458</v>
      </c>
      <c r="G7" s="1503">
        <v>24391.561632708319</v>
      </c>
      <c r="H7" s="1504">
        <f t="shared" si="2"/>
        <v>0.40910337849633222</v>
      </c>
    </row>
    <row r="8" spans="1:8" ht="18" customHeight="1">
      <c r="A8" s="1449">
        <v>1994</v>
      </c>
      <c r="B8" s="1506">
        <v>75569.45</v>
      </c>
      <c r="C8" s="1503">
        <v>28658.15</v>
      </c>
      <c r="D8" s="1505">
        <f t="shared" si="0"/>
        <v>0.37922930496384455</v>
      </c>
      <c r="E8" s="1503">
        <v>10310.09</v>
      </c>
      <c r="F8" s="1505">
        <f t="shared" si="1"/>
        <v>0.13643198408880838</v>
      </c>
      <c r="G8" s="1503">
        <v>36601.21</v>
      </c>
      <c r="H8" s="1504">
        <f t="shared" si="2"/>
        <v>0.4843387109473471</v>
      </c>
    </row>
    <row r="9" spans="1:8" ht="18" customHeight="1">
      <c r="A9" s="1449">
        <v>1995</v>
      </c>
      <c r="B9" s="1506">
        <v>37277.910000000003</v>
      </c>
      <c r="C9" s="1503">
        <v>6534.93</v>
      </c>
      <c r="D9" s="1505">
        <f t="shared" si="0"/>
        <v>0.17530301457351014</v>
      </c>
      <c r="E9" s="1503">
        <v>7920.52</v>
      </c>
      <c r="F9" s="1505">
        <f t="shared" si="1"/>
        <v>0.21247221209558154</v>
      </c>
      <c r="G9" s="1503">
        <v>22822.46</v>
      </c>
      <c r="H9" s="1504">
        <f t="shared" si="2"/>
        <v>0.61222477333090819</v>
      </c>
    </row>
    <row r="10" spans="1:8" ht="18" customHeight="1">
      <c r="A10" s="1449">
        <v>1996</v>
      </c>
      <c r="B10" s="1506">
        <v>83070.77</v>
      </c>
      <c r="C10" s="1503">
        <v>13850.26</v>
      </c>
      <c r="D10" s="1505">
        <f t="shared" si="0"/>
        <v>0.16672844130372211</v>
      </c>
      <c r="E10" s="1503">
        <v>16410.36</v>
      </c>
      <c r="F10" s="1505">
        <f t="shared" si="1"/>
        <v>0.1975467423740023</v>
      </c>
      <c r="G10" s="1503">
        <v>52810.15</v>
      </c>
      <c r="H10" s="1504">
        <f t="shared" si="2"/>
        <v>0.63572481632227551</v>
      </c>
    </row>
    <row r="11" spans="1:8" ht="18" customHeight="1">
      <c r="A11" s="1449">
        <v>1997</v>
      </c>
      <c r="B11" s="1506">
        <v>47906</v>
      </c>
      <c r="C11" s="1503">
        <v>7751</v>
      </c>
      <c r="D11" s="1505">
        <f t="shared" si="0"/>
        <v>0.16179601720035069</v>
      </c>
      <c r="E11" s="1503">
        <v>8473</v>
      </c>
      <c r="F11" s="1505">
        <f t="shared" si="1"/>
        <v>0.17686719826326555</v>
      </c>
      <c r="G11" s="1503">
        <v>31682</v>
      </c>
      <c r="H11" s="1504">
        <f t="shared" si="2"/>
        <v>0.66133678453638378</v>
      </c>
    </row>
    <row r="12" spans="1:8" ht="18" customHeight="1">
      <c r="A12" s="1449">
        <v>1998</v>
      </c>
      <c r="B12" s="1506">
        <v>49242</v>
      </c>
      <c r="C12" s="1503">
        <v>14432</v>
      </c>
      <c r="D12" s="1505">
        <f t="shared" si="0"/>
        <v>0.29308314040859429</v>
      </c>
      <c r="E12" s="1503">
        <v>6942</v>
      </c>
      <c r="F12" s="1505">
        <f t="shared" si="1"/>
        <v>0.14097721457292556</v>
      </c>
      <c r="G12" s="1503">
        <v>27868</v>
      </c>
      <c r="H12" s="1504">
        <f t="shared" si="2"/>
        <v>0.56593964501848015</v>
      </c>
    </row>
    <row r="13" spans="1:8" ht="18" customHeight="1">
      <c r="A13" s="1449">
        <v>1999</v>
      </c>
      <c r="B13" s="1506">
        <v>54237.35</v>
      </c>
      <c r="C13" s="1503">
        <v>11500.42</v>
      </c>
      <c r="D13" s="1505">
        <f t="shared" si="0"/>
        <v>0.21203875189329863</v>
      </c>
      <c r="E13" s="1503">
        <v>9018.02</v>
      </c>
      <c r="F13" s="1505">
        <f t="shared" si="1"/>
        <v>0.16626955409878988</v>
      </c>
      <c r="G13" s="1503">
        <v>33718.910000000003</v>
      </c>
      <c r="H13" s="1504">
        <f t="shared" si="2"/>
        <v>0.62169169400791158</v>
      </c>
    </row>
    <row r="14" spans="1:8" ht="18" customHeight="1">
      <c r="A14" s="1449">
        <v>2000</v>
      </c>
      <c r="B14" s="1506">
        <v>6565.7</v>
      </c>
      <c r="C14" s="1503">
        <v>1631.24</v>
      </c>
      <c r="D14" s="1505">
        <f t="shared" si="0"/>
        <v>0.2484487564159191</v>
      </c>
      <c r="E14" s="1503">
        <v>1076.77</v>
      </c>
      <c r="F14" s="1505">
        <f t="shared" si="1"/>
        <v>0.16399926892791325</v>
      </c>
      <c r="G14" s="1503">
        <v>3857.69</v>
      </c>
      <c r="H14" s="1504">
        <f t="shared" si="2"/>
        <v>0.58755197465616771</v>
      </c>
    </row>
    <row r="15" spans="1:8" ht="18" customHeight="1">
      <c r="A15" s="1449">
        <v>2001</v>
      </c>
      <c r="B15" s="1506">
        <v>38564.22</v>
      </c>
      <c r="C15" s="1503">
        <v>12776.29</v>
      </c>
      <c r="D15" s="1505">
        <f t="shared" si="0"/>
        <v>0.33129906426215805</v>
      </c>
      <c r="E15" s="1503">
        <v>7253.75</v>
      </c>
      <c r="F15" s="1505">
        <f t="shared" si="1"/>
        <v>0.18809533811393048</v>
      </c>
      <c r="G15" s="1503">
        <v>18534.18</v>
      </c>
      <c r="H15" s="1504">
        <f t="shared" si="2"/>
        <v>0.48060559762391147</v>
      </c>
    </row>
    <row r="16" spans="1:8" ht="18" customHeight="1">
      <c r="A16" s="1449">
        <v>2002</v>
      </c>
      <c r="B16" s="1506">
        <v>142573.39000000001</v>
      </c>
      <c r="C16" s="1503">
        <v>33691.480000000003</v>
      </c>
      <c r="D16" s="1505">
        <f t="shared" si="0"/>
        <v>0.23630973493721374</v>
      </c>
      <c r="E16" s="1503">
        <v>25932.85</v>
      </c>
      <c r="F16" s="1505">
        <f t="shared" si="1"/>
        <v>0.1818912351035491</v>
      </c>
      <c r="G16" s="1503">
        <v>82949.06</v>
      </c>
      <c r="H16" s="1504">
        <f t="shared" si="2"/>
        <v>0.58179902995923705</v>
      </c>
    </row>
    <row r="17" spans="1:8" ht="18" customHeight="1">
      <c r="A17" s="1449">
        <v>2003</v>
      </c>
      <c r="B17" s="1506">
        <v>298996</v>
      </c>
      <c r="C17" s="1503">
        <v>34922</v>
      </c>
      <c r="D17" s="1505">
        <f t="shared" si="0"/>
        <v>0.11679754913109205</v>
      </c>
      <c r="E17" s="1503">
        <v>59169</v>
      </c>
      <c r="F17" s="1505">
        <f t="shared" si="1"/>
        <v>0.19789227949537785</v>
      </c>
      <c r="G17" s="1503">
        <v>204905</v>
      </c>
      <c r="H17" s="1504">
        <f t="shared" si="2"/>
        <v>0.68531017137353012</v>
      </c>
    </row>
    <row r="18" spans="1:8" ht="18" customHeight="1">
      <c r="A18" s="1449">
        <v>2004</v>
      </c>
      <c r="B18" s="1506">
        <v>321831</v>
      </c>
      <c r="C18" s="1503">
        <v>34899</v>
      </c>
      <c r="D18" s="1505">
        <f t="shared" si="0"/>
        <v>0.10843890116241132</v>
      </c>
      <c r="E18" s="1503">
        <v>62414</v>
      </c>
      <c r="F18" s="1505">
        <f t="shared" si="1"/>
        <v>0.19393408341645149</v>
      </c>
      <c r="G18" s="1503">
        <v>224517</v>
      </c>
      <c r="H18" s="1504">
        <f t="shared" si="2"/>
        <v>0.69762390820026665</v>
      </c>
    </row>
    <row r="19" spans="1:8" ht="18" customHeight="1">
      <c r="A19" s="1449">
        <v>2005</v>
      </c>
      <c r="B19" s="1506">
        <v>282953</v>
      </c>
      <c r="C19" s="1503">
        <v>29255</v>
      </c>
      <c r="D19" s="1505">
        <f t="shared" si="0"/>
        <v>0.10339172936848169</v>
      </c>
      <c r="E19" s="1503">
        <v>50825</v>
      </c>
      <c r="F19" s="1505">
        <f t="shared" si="1"/>
        <v>0.17962347103582574</v>
      </c>
      <c r="G19" s="1503">
        <v>202874</v>
      </c>
      <c r="H19" s="1504">
        <f t="shared" si="2"/>
        <v>0.71698833375154181</v>
      </c>
    </row>
    <row r="20" spans="1:8" ht="18" customHeight="1">
      <c r="A20" s="1449">
        <v>2006</v>
      </c>
      <c r="B20" s="1506">
        <v>185883.1</v>
      </c>
      <c r="C20" s="1503">
        <v>23881</v>
      </c>
      <c r="D20" s="1505">
        <f t="shared" si="0"/>
        <v>0.12847321784497892</v>
      </c>
      <c r="E20" s="1503">
        <v>31662.560000000001</v>
      </c>
      <c r="F20" s="1505">
        <f t="shared" si="1"/>
        <v>0.17033587238431036</v>
      </c>
      <c r="G20" s="1503">
        <v>130339.39</v>
      </c>
      <c r="H20" s="1504">
        <f t="shared" si="2"/>
        <v>0.70119010281192851</v>
      </c>
    </row>
    <row r="21" spans="1:8" ht="18" customHeight="1">
      <c r="A21" s="1499">
        <v>2007</v>
      </c>
      <c r="B21" s="1506">
        <v>113805</v>
      </c>
      <c r="C21" s="1502">
        <v>16621</v>
      </c>
      <c r="D21" s="1505">
        <f t="shared" si="0"/>
        <v>0.14604806467202672</v>
      </c>
      <c r="E21" s="1502">
        <v>20358</v>
      </c>
      <c r="F21" s="1505">
        <f t="shared" si="1"/>
        <v>0.17888493475682088</v>
      </c>
      <c r="G21" s="1503">
        <v>76827</v>
      </c>
      <c r="H21" s="1504">
        <f t="shared" si="2"/>
        <v>0.67507578753130359</v>
      </c>
    </row>
    <row r="22" spans="1:8" ht="18" customHeight="1">
      <c r="A22" s="1499">
        <v>2008</v>
      </c>
      <c r="B22" s="1506">
        <f>+C22+E22+G22</f>
        <v>84931.62</v>
      </c>
      <c r="C22" s="1502">
        <v>19242.240000000002</v>
      </c>
      <c r="D22" s="1505">
        <f t="shared" si="0"/>
        <v>0.22656155622605578</v>
      </c>
      <c r="E22" s="1502">
        <v>15396.86</v>
      </c>
      <c r="F22" s="1505">
        <f t="shared" si="1"/>
        <v>0.18128536815852567</v>
      </c>
      <c r="G22" s="1503">
        <v>50292.52</v>
      </c>
      <c r="H22" s="1504">
        <f t="shared" si="2"/>
        <v>0.59215307561541863</v>
      </c>
    </row>
    <row r="23" spans="1:8" ht="18" customHeight="1">
      <c r="A23" s="1500">
        <v>2009</v>
      </c>
      <c r="B23" s="1506">
        <f>+C23+E23+G23</f>
        <v>414302.58999999997</v>
      </c>
      <c r="C23" s="1502">
        <v>55606.57</v>
      </c>
      <c r="D23" s="1505">
        <f t="shared" si="0"/>
        <v>0.13421728790061391</v>
      </c>
      <c r="E23" s="1502">
        <v>76157.600000000006</v>
      </c>
      <c r="F23" s="1505">
        <f t="shared" si="1"/>
        <v>0.18382120179359732</v>
      </c>
      <c r="G23" s="1503">
        <v>282538.42</v>
      </c>
      <c r="H23" s="1504">
        <f>+G23/$B23</f>
        <v>0.68196151030578889</v>
      </c>
    </row>
    <row r="24" spans="1:8" ht="18" customHeight="1">
      <c r="A24" s="1500">
        <v>2010</v>
      </c>
      <c r="B24" s="1506">
        <f>+C24+E24+G24</f>
        <v>448953.39</v>
      </c>
      <c r="C24" s="1502">
        <v>63561</v>
      </c>
      <c r="D24" s="1505">
        <f t="shared" si="0"/>
        <v>0.14157594399721538</v>
      </c>
      <c r="E24" s="1502">
        <v>79669.7</v>
      </c>
      <c r="F24" s="1505">
        <f t="shared" si="1"/>
        <v>0.17745650611971098</v>
      </c>
      <c r="G24" s="1503">
        <v>305722.69</v>
      </c>
      <c r="H24" s="1504">
        <f>+G24/$B24</f>
        <v>0.68096754988307362</v>
      </c>
    </row>
    <row r="25" spans="1:8" ht="18" customHeight="1">
      <c r="A25" s="1449">
        <v>2011</v>
      </c>
      <c r="B25" s="1506">
        <f>+C25+E25+G25</f>
        <v>396345.62</v>
      </c>
      <c r="C25" s="1503">
        <v>59146.239999999998</v>
      </c>
      <c r="D25" s="1505">
        <f t="shared" si="0"/>
        <v>0.14922894820939361</v>
      </c>
      <c r="E25" s="1503">
        <v>67936.73</v>
      </c>
      <c r="F25" s="1505">
        <f t="shared" si="1"/>
        <v>0.17140779807280321</v>
      </c>
      <c r="G25" s="1503">
        <v>269262.65000000002</v>
      </c>
      <c r="H25" s="1504">
        <f t="shared" si="2"/>
        <v>0.67936325371780326</v>
      </c>
    </row>
    <row r="26" spans="1:8" ht="18" customHeight="1">
      <c r="A26" s="1449">
        <v>2012</v>
      </c>
      <c r="B26" s="1506">
        <v>823419</v>
      </c>
      <c r="C26" s="1503">
        <v>126148</v>
      </c>
      <c r="D26" s="1505">
        <v>0.15320025406263396</v>
      </c>
      <c r="E26" s="1503">
        <v>148347</v>
      </c>
      <c r="F26" s="1505">
        <v>0.18015979713851635</v>
      </c>
      <c r="G26" s="1503">
        <v>548924</v>
      </c>
      <c r="H26" s="1504">
        <v>0.66663994879884969</v>
      </c>
    </row>
    <row r="27" spans="1:8" ht="18" customHeight="1">
      <c r="A27" s="1449">
        <v>2013</v>
      </c>
      <c r="B27" s="1506">
        <v>758571</v>
      </c>
      <c r="C27" s="1503">
        <v>113523</v>
      </c>
      <c r="D27" s="1505">
        <v>0.14965375686652929</v>
      </c>
      <c r="E27" s="1503">
        <v>143041</v>
      </c>
      <c r="F27" s="1505">
        <v>0.1885663965535197</v>
      </c>
      <c r="G27" s="1503">
        <v>502007</v>
      </c>
      <c r="H27" s="1504">
        <v>0.66177984657995104</v>
      </c>
    </row>
    <row r="28" spans="1:8" ht="18" customHeight="1">
      <c r="A28" s="1449">
        <v>2014</v>
      </c>
      <c r="B28" s="1506">
        <v>399306</v>
      </c>
      <c r="C28" s="1503">
        <v>67242</v>
      </c>
      <c r="D28" s="1505">
        <v>0.16839716908836833</v>
      </c>
      <c r="E28" s="1503">
        <v>76984</v>
      </c>
      <c r="F28" s="1505">
        <v>0.19279449845481911</v>
      </c>
      <c r="G28" s="1503">
        <v>255081</v>
      </c>
      <c r="H28" s="1504">
        <v>0.63881083680185125</v>
      </c>
    </row>
    <row r="29" spans="1:8" ht="18" customHeight="1">
      <c r="A29" s="1449">
        <v>2015</v>
      </c>
      <c r="B29" s="1877">
        <v>649167.99</v>
      </c>
      <c r="C29" s="1879">
        <v>107630.47</v>
      </c>
      <c r="D29" s="1505">
        <v>0.16579756189149131</v>
      </c>
      <c r="E29" s="1879">
        <v>127261.97</v>
      </c>
      <c r="F29" s="1505">
        <v>0.19603857855036877</v>
      </c>
      <c r="G29" s="1879">
        <v>414275.55000000005</v>
      </c>
      <c r="H29" s="1504">
        <v>0.63816385955814003</v>
      </c>
    </row>
    <row r="30" spans="1:8" s="567" customFormat="1" ht="9" customHeight="1" thickBot="1">
      <c r="A30" s="910"/>
      <c r="B30" s="905"/>
      <c r="C30" s="906"/>
      <c r="D30" s="907"/>
      <c r="E30" s="906"/>
      <c r="F30" s="907"/>
      <c r="G30" s="906"/>
      <c r="H30" s="908"/>
    </row>
    <row r="31" spans="1:8">
      <c r="A31" s="6" t="s">
        <v>399</v>
      </c>
      <c r="B31" s="6"/>
      <c r="C31" s="6"/>
      <c r="D31" s="6"/>
      <c r="E31" s="6"/>
      <c r="F31" s="6"/>
      <c r="G31" s="6"/>
      <c r="H31" s="6"/>
    </row>
    <row r="32" spans="1:8">
      <c r="A32" s="8" t="s">
        <v>300</v>
      </c>
      <c r="B32" s="8"/>
      <c r="C32" s="8"/>
      <c r="D32" s="8"/>
      <c r="E32" s="8"/>
      <c r="F32" s="8"/>
      <c r="G32" s="8"/>
      <c r="H32" s="6"/>
    </row>
    <row r="33" spans="1:7">
      <c r="A33" s="2048" t="s">
        <v>293</v>
      </c>
      <c r="B33" s="2048"/>
      <c r="C33" s="2048"/>
      <c r="D33" s="2048"/>
      <c r="E33" s="2048"/>
      <c r="F33" s="2048"/>
      <c r="G33" s="2048"/>
    </row>
    <row r="34" spans="1:7" s="6" customFormat="1">
      <c r="A34" s="2048" t="s">
        <v>155</v>
      </c>
      <c r="B34" s="2048"/>
      <c r="C34" s="2048"/>
      <c r="D34" s="2048"/>
      <c r="E34" s="2048"/>
      <c r="F34" s="2048"/>
      <c r="G34" s="2048"/>
    </row>
    <row r="35" spans="1:7" s="6" customFormat="1">
      <c r="A35" s="5"/>
      <c r="B35" s="5"/>
      <c r="C35" s="5"/>
      <c r="D35" s="5"/>
      <c r="E35" s="5"/>
      <c r="F35" s="5"/>
      <c r="G35" s="5"/>
    </row>
    <row r="36" spans="1:7">
      <c r="A36" s="5"/>
      <c r="B36" s="5"/>
      <c r="C36" s="5"/>
      <c r="D36" s="5"/>
      <c r="E36" s="5"/>
      <c r="F36" s="56"/>
      <c r="G36" s="5"/>
    </row>
    <row r="37" spans="1:7">
      <c r="A37" s="5"/>
      <c r="B37" s="5"/>
      <c r="C37" s="5"/>
      <c r="D37" s="5"/>
      <c r="E37" s="5"/>
      <c r="F37" s="5"/>
      <c r="G37" s="5"/>
    </row>
  </sheetData>
  <mergeCells count="6">
    <mergeCell ref="A1:H1"/>
    <mergeCell ref="A33:G33"/>
    <mergeCell ref="A34:G34"/>
    <mergeCell ref="G2:H2"/>
    <mergeCell ref="E2:F2"/>
    <mergeCell ref="C2:D2"/>
  </mergeCells>
  <printOptions horizontalCentered="1"/>
  <pageMargins left="0.7" right="0.7" top="0.75" bottom="0.5" header="0.3" footer="0.3"/>
  <pageSetup scale="79" orientation="landscape" r:id="rId1"/>
  <headerFooter scaleWithDoc="0">
    <oddFooter>&amp;R2016 Data Tables</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2464EF-48C1-4B4B-B0E4-ED1F7F5EEDAB}">
  <sheetPr>
    <pageSetUpPr fitToPage="1"/>
  </sheetPr>
  <dimension ref="A1:K26"/>
  <sheetViews>
    <sheetView zoomScale="80" zoomScaleNormal="80" workbookViewId="0">
      <selection sqref="A1:K1"/>
    </sheetView>
  </sheetViews>
  <sheetFormatPr defaultColWidth="9.140625" defaultRowHeight="12.75"/>
  <cols>
    <col min="1" max="1" width="30.7109375" customWidth="1"/>
    <col min="2" max="2" width="13.7109375" style="13" customWidth="1"/>
    <col min="3" max="3" width="13.7109375" customWidth="1"/>
    <col min="4" max="4" width="13.7109375" style="13" customWidth="1"/>
    <col min="5" max="11" width="13.7109375" customWidth="1"/>
  </cols>
  <sheetData>
    <row r="1" spans="1:11" ht="80.099999999999994" customHeight="1" thickBot="1">
      <c r="A1" s="1958" t="s">
        <v>432</v>
      </c>
      <c r="B1" s="1969"/>
      <c r="C1" s="1969"/>
      <c r="D1" s="1969"/>
      <c r="E1" s="1969"/>
      <c r="F1" s="1969"/>
      <c r="G1" s="1969"/>
      <c r="H1" s="1969"/>
      <c r="I1" s="1969"/>
      <c r="J1" s="1969"/>
      <c r="K1" s="1966"/>
    </row>
    <row r="2" spans="1:11" ht="45" customHeight="1" thickBot="1">
      <c r="A2" s="889" t="s">
        <v>295</v>
      </c>
      <c r="B2" s="2110" t="s">
        <v>168</v>
      </c>
      <c r="C2" s="2085"/>
      <c r="D2" s="2024" t="s">
        <v>517</v>
      </c>
      <c r="E2" s="2085"/>
      <c r="F2" s="2024" t="s">
        <v>516</v>
      </c>
      <c r="G2" s="2085"/>
      <c r="H2" s="2024" t="s">
        <v>501</v>
      </c>
      <c r="I2" s="2085"/>
      <c r="J2" s="2111" t="s">
        <v>502</v>
      </c>
      <c r="K2" s="2083"/>
    </row>
    <row r="3" spans="1:11" s="567" customFormat="1" ht="9.9499999999999993" customHeight="1">
      <c r="A3" s="357"/>
      <c r="B3" s="890"/>
      <c r="C3" s="891"/>
      <c r="D3" s="894"/>
      <c r="E3" s="891"/>
      <c r="F3" s="896"/>
      <c r="G3" s="897"/>
      <c r="H3" s="901"/>
      <c r="I3" s="897"/>
      <c r="J3" s="884"/>
      <c r="K3" s="885"/>
    </row>
    <row r="4" spans="1:11" ht="20.100000000000001" customHeight="1">
      <c r="A4" s="357" t="s">
        <v>898</v>
      </c>
      <c r="B4" s="1507">
        <v>191</v>
      </c>
      <c r="C4" s="1522">
        <v>8.6168005052783547E-3</v>
      </c>
      <c r="D4" s="1508">
        <v>181</v>
      </c>
      <c r="E4" s="1522">
        <v>6.0677170633590344E-3</v>
      </c>
      <c r="F4" s="1512">
        <v>29973.360000000001</v>
      </c>
      <c r="G4" s="1520">
        <v>1.0061132807311553E-2</v>
      </c>
      <c r="H4" s="1513">
        <v>20053.560000000001</v>
      </c>
      <c r="I4" s="1520">
        <v>3.0891172420426525E-2</v>
      </c>
      <c r="J4" s="884" t="s">
        <v>707</v>
      </c>
      <c r="K4" s="1516" t="s">
        <v>270</v>
      </c>
    </row>
    <row r="5" spans="1:11" ht="20.100000000000001" customHeight="1">
      <c r="A5" s="357" t="s">
        <v>899</v>
      </c>
      <c r="B5" s="1507">
        <v>526</v>
      </c>
      <c r="C5" s="1522">
        <v>2.3730036993593794E-2</v>
      </c>
      <c r="D5" s="1508">
        <v>53</v>
      </c>
      <c r="E5" s="1522">
        <v>1.7767348307073415E-3</v>
      </c>
      <c r="F5" s="1509">
        <v>3384.97</v>
      </c>
      <c r="G5" s="1520">
        <v>1.1362300629213871E-3</v>
      </c>
      <c r="H5" s="1510">
        <v>1829.07</v>
      </c>
      <c r="I5" s="1520">
        <v>2.8175604101730338E-3</v>
      </c>
      <c r="J5" s="884" t="s">
        <v>707</v>
      </c>
      <c r="K5" s="1516" t="s">
        <v>270</v>
      </c>
    </row>
    <row r="6" spans="1:11" ht="20.100000000000001" customHeight="1">
      <c r="A6" s="357" t="s">
        <v>900</v>
      </c>
      <c r="B6" s="1507">
        <v>2756</v>
      </c>
      <c r="C6" s="1522">
        <v>0.1243345664531264</v>
      </c>
      <c r="D6" s="1508">
        <v>1335</v>
      </c>
      <c r="E6" s="1522">
        <v>4.4753603754609454E-2</v>
      </c>
      <c r="F6" s="1509">
        <v>99494.79</v>
      </c>
      <c r="G6" s="1520">
        <v>3.339733335954239E-2</v>
      </c>
      <c r="H6" s="1510">
        <v>43256.51</v>
      </c>
      <c r="I6" s="1520">
        <v>6.6633770199201747E-2</v>
      </c>
      <c r="J6" s="884" t="s">
        <v>707</v>
      </c>
      <c r="K6" s="1516" t="s">
        <v>270</v>
      </c>
    </row>
    <row r="7" spans="1:11" ht="20.100000000000001" customHeight="1">
      <c r="A7" s="357" t="s">
        <v>901</v>
      </c>
      <c r="B7" s="1507">
        <v>6179</v>
      </c>
      <c r="C7" s="1522">
        <v>0.2787602634665704</v>
      </c>
      <c r="D7" s="1508">
        <v>6154</v>
      </c>
      <c r="E7" s="1522">
        <v>0.20630238015420718</v>
      </c>
      <c r="F7" s="1509">
        <v>552592.57999999996</v>
      </c>
      <c r="G7" s="1520">
        <v>0.18548829145998091</v>
      </c>
      <c r="H7" s="1510">
        <v>185601.05</v>
      </c>
      <c r="I7" s="1520">
        <v>0.28590604545837267</v>
      </c>
      <c r="J7" s="884" t="s">
        <v>707</v>
      </c>
      <c r="K7" s="1516" t="s">
        <v>270</v>
      </c>
    </row>
    <row r="8" spans="1:11" ht="20.100000000000001" customHeight="1">
      <c r="A8" s="357" t="s">
        <v>902</v>
      </c>
      <c r="B8" s="1507">
        <v>4990</v>
      </c>
      <c r="C8" s="1522">
        <v>0.2251195524677434</v>
      </c>
      <c r="D8" s="1508">
        <v>10101</v>
      </c>
      <c r="E8" s="1522">
        <v>0.33861884009386523</v>
      </c>
      <c r="F8" s="1509">
        <v>1019719.18</v>
      </c>
      <c r="G8" s="1520">
        <v>0.34228828853831655</v>
      </c>
      <c r="H8" s="1510">
        <v>255127.97</v>
      </c>
      <c r="I8" s="1520">
        <v>0.39300763109110831</v>
      </c>
      <c r="J8" s="884" t="s">
        <v>707</v>
      </c>
      <c r="K8" s="1516" t="s">
        <v>270</v>
      </c>
    </row>
    <row r="9" spans="1:11" ht="20.100000000000001" customHeight="1">
      <c r="A9" s="357" t="s">
        <v>903</v>
      </c>
      <c r="B9" s="1507">
        <v>2646</v>
      </c>
      <c r="C9" s="1522">
        <v>0.11937201118830641</v>
      </c>
      <c r="D9" s="1508">
        <v>7467</v>
      </c>
      <c r="E9" s="1522">
        <v>0.25031847133757962</v>
      </c>
      <c r="F9" s="1509">
        <v>788138.97</v>
      </c>
      <c r="G9" s="1520">
        <v>0.26455395216911737</v>
      </c>
      <c r="H9" s="1510">
        <v>125490.18</v>
      </c>
      <c r="I9" s="1520">
        <v>0.19330925718178518</v>
      </c>
      <c r="J9" s="884" t="s">
        <v>707</v>
      </c>
      <c r="K9" s="1516" t="s">
        <v>270</v>
      </c>
    </row>
    <row r="10" spans="1:11" ht="20.100000000000001" customHeight="1">
      <c r="A10" s="357" t="s">
        <v>904</v>
      </c>
      <c r="B10" s="1507">
        <v>1157</v>
      </c>
      <c r="C10" s="1522">
        <v>5.2197058558152126E-2</v>
      </c>
      <c r="D10" s="1508">
        <v>3040</v>
      </c>
      <c r="E10" s="1522">
        <v>0.10191082802547771</v>
      </c>
      <c r="F10" s="1509">
        <v>335293.53999999998</v>
      </c>
      <c r="G10" s="1520">
        <v>0.11254770353986435</v>
      </c>
      <c r="H10" s="1510">
        <v>17809.64</v>
      </c>
      <c r="I10" s="1520">
        <v>2.743456323893239E-2</v>
      </c>
      <c r="J10" s="884" t="s">
        <v>707</v>
      </c>
      <c r="K10" s="1516" t="s">
        <v>270</v>
      </c>
    </row>
    <row r="11" spans="1:11" ht="20.100000000000001" customHeight="1">
      <c r="A11" s="357" t="s">
        <v>905</v>
      </c>
      <c r="B11" s="1507">
        <v>2136</v>
      </c>
      <c r="C11" s="1522">
        <v>9.6363800415050077E-2</v>
      </c>
      <c r="D11" s="1508">
        <v>918</v>
      </c>
      <c r="E11" s="1522">
        <v>3.0774388199798861E-2</v>
      </c>
      <c r="F11" s="1509">
        <v>93044.84</v>
      </c>
      <c r="G11" s="1520">
        <v>3.1232284010703316E-2</v>
      </c>
      <c r="H11" s="902" t="s">
        <v>707</v>
      </c>
      <c r="I11" s="1521" t="s">
        <v>270</v>
      </c>
      <c r="J11" s="1514">
        <v>2928.57</v>
      </c>
      <c r="K11" s="1517">
        <v>0.14142447770535152</v>
      </c>
    </row>
    <row r="12" spans="1:11" ht="20.100000000000001" customHeight="1">
      <c r="A12" s="357" t="s">
        <v>906</v>
      </c>
      <c r="B12" s="1507">
        <v>320</v>
      </c>
      <c r="C12" s="1522">
        <v>1.4436524406749075E-2</v>
      </c>
      <c r="D12" s="1508">
        <v>251</v>
      </c>
      <c r="E12" s="1522">
        <v>8.4143479718404284E-3</v>
      </c>
      <c r="F12" s="1509">
        <v>28851.13</v>
      </c>
      <c r="G12" s="1520">
        <v>9.6844347971335402E-3</v>
      </c>
      <c r="H12" s="902" t="s">
        <v>707</v>
      </c>
      <c r="I12" s="1521" t="s">
        <v>270</v>
      </c>
      <c r="J12" s="1511">
        <v>4335.22</v>
      </c>
      <c r="K12" s="1517">
        <v>0.20935344698531846</v>
      </c>
    </row>
    <row r="13" spans="1:11" ht="20.100000000000001" customHeight="1">
      <c r="A13" s="357" t="s">
        <v>907</v>
      </c>
      <c r="B13" s="1507">
        <v>169</v>
      </c>
      <c r="C13" s="1522">
        <v>7.6242894523143555E-3</v>
      </c>
      <c r="D13" s="1508">
        <v>119</v>
      </c>
      <c r="E13" s="1522">
        <v>3.9892725444183709E-3</v>
      </c>
      <c r="F13" s="1509">
        <v>10103.67</v>
      </c>
      <c r="G13" s="1520">
        <v>3.3914905006061889E-3</v>
      </c>
      <c r="H13" s="902" t="s">
        <v>707</v>
      </c>
      <c r="I13" s="1521" t="s">
        <v>270</v>
      </c>
      <c r="J13" s="1511">
        <v>2664.43</v>
      </c>
      <c r="K13" s="1517">
        <v>0.12866881144465378</v>
      </c>
    </row>
    <row r="14" spans="1:11" ht="20.100000000000001" customHeight="1">
      <c r="A14" s="357" t="s">
        <v>908</v>
      </c>
      <c r="B14" s="1507">
        <v>150</v>
      </c>
      <c r="C14" s="1522">
        <v>6.7671208156636293E-3</v>
      </c>
      <c r="D14" s="1508">
        <v>55</v>
      </c>
      <c r="E14" s="1522">
        <v>1.8437814280925244E-3</v>
      </c>
      <c r="F14" s="1509">
        <v>9697.67</v>
      </c>
      <c r="G14" s="1520">
        <v>3.2552088184801781E-3</v>
      </c>
      <c r="H14" s="902" t="s">
        <v>707</v>
      </c>
      <c r="I14" s="1521" t="s">
        <v>270</v>
      </c>
      <c r="J14" s="1511">
        <v>3706.59</v>
      </c>
      <c r="K14" s="1517">
        <v>0.17899608164321798</v>
      </c>
    </row>
    <row r="15" spans="1:11" ht="20.100000000000001" customHeight="1">
      <c r="A15" s="357" t="s">
        <v>909</v>
      </c>
      <c r="B15" s="1507">
        <v>103</v>
      </c>
      <c r="C15" s="1522">
        <v>4.6467562934223586E-3</v>
      </c>
      <c r="D15" s="1508">
        <v>69</v>
      </c>
      <c r="E15" s="1522">
        <v>2.3131076097888032E-3</v>
      </c>
      <c r="F15" s="1509">
        <v>3519.37</v>
      </c>
      <c r="G15" s="1520">
        <v>1.181343999073446E-3</v>
      </c>
      <c r="H15" s="902" t="s">
        <v>707</v>
      </c>
      <c r="I15" s="1521" t="s">
        <v>270</v>
      </c>
      <c r="J15" s="1511">
        <v>1544.84</v>
      </c>
      <c r="K15" s="1517">
        <v>7.4602345219112132E-2</v>
      </c>
    </row>
    <row r="16" spans="1:11" ht="20.100000000000001" customHeight="1">
      <c r="A16" s="357" t="s">
        <v>910</v>
      </c>
      <c r="B16" s="1507">
        <v>843</v>
      </c>
      <c r="C16" s="1522">
        <v>3.8031218984029593E-2</v>
      </c>
      <c r="D16" s="1508">
        <v>87</v>
      </c>
      <c r="E16" s="1522">
        <v>2.9165269862554476E-3</v>
      </c>
      <c r="F16" s="1509">
        <v>5309.71</v>
      </c>
      <c r="G16" s="1520">
        <v>1.7823059369490185E-3</v>
      </c>
      <c r="H16" s="902" t="s">
        <v>707</v>
      </c>
      <c r="I16" s="1521" t="s">
        <v>270</v>
      </c>
      <c r="J16" s="1511">
        <v>5528.01</v>
      </c>
      <c r="K16" s="1517">
        <v>0.26695483700234596</v>
      </c>
    </row>
    <row r="17" spans="1:11" s="567" customFormat="1" ht="20.100000000000001" customHeight="1">
      <c r="A17" s="357"/>
      <c r="B17" s="1507"/>
      <c r="C17" s="1522"/>
      <c r="D17" s="1508"/>
      <c r="E17" s="1522"/>
      <c r="F17" s="898"/>
      <c r="G17" s="1520"/>
      <c r="H17" s="902"/>
      <c r="I17" s="1521"/>
      <c r="J17" s="886"/>
      <c r="K17" s="1518"/>
    </row>
    <row r="18" spans="1:11" ht="20.100000000000001" customHeight="1">
      <c r="A18" s="357" t="s">
        <v>165</v>
      </c>
      <c r="B18" s="1507">
        <v>22166</v>
      </c>
      <c r="C18" s="1522">
        <v>1</v>
      </c>
      <c r="D18" s="1508">
        <v>29830</v>
      </c>
      <c r="E18" s="1522">
        <v>1</v>
      </c>
      <c r="F18" s="1512">
        <v>2979123.7799999993</v>
      </c>
      <c r="G18" s="1520">
        <v>1</v>
      </c>
      <c r="H18" s="1512">
        <v>649167.9800000001</v>
      </c>
      <c r="I18" s="1520">
        <v>1</v>
      </c>
      <c r="J18" s="1515">
        <v>20707.660000000003</v>
      </c>
      <c r="K18" s="1519">
        <v>0.99999557034180653</v>
      </c>
    </row>
    <row r="19" spans="1:11" ht="20.100000000000001" customHeight="1">
      <c r="A19" s="357" t="s">
        <v>911</v>
      </c>
      <c r="B19" s="1507">
        <v>18445</v>
      </c>
      <c r="C19" s="1523">
        <v>0.83213028963277091</v>
      </c>
      <c r="D19" s="1508">
        <v>28331</v>
      </c>
      <c r="E19" s="1523">
        <v>0.94974857525980561</v>
      </c>
      <c r="F19" s="1512">
        <v>2828597.3899999997</v>
      </c>
      <c r="G19" s="1520">
        <v>0.9494729319370544</v>
      </c>
      <c r="H19" s="1512">
        <v>649167.9800000001</v>
      </c>
      <c r="I19" s="1520">
        <v>1</v>
      </c>
      <c r="J19" s="884" t="s">
        <v>707</v>
      </c>
      <c r="K19" s="1516" t="s">
        <v>270</v>
      </c>
    </row>
    <row r="20" spans="1:11" ht="20.100000000000001" customHeight="1">
      <c r="A20" s="357" t="s">
        <v>912</v>
      </c>
      <c r="B20" s="1507">
        <v>3721</v>
      </c>
      <c r="C20" s="1523">
        <v>0.16786971036722909</v>
      </c>
      <c r="D20" s="1508">
        <v>1499</v>
      </c>
      <c r="E20" s="1523">
        <v>5.0251424740194436E-2</v>
      </c>
      <c r="F20" s="1512">
        <v>150526.38999999966</v>
      </c>
      <c r="G20" s="1520">
        <v>5.0527068062945574E-2</v>
      </c>
      <c r="H20" s="902" t="s">
        <v>707</v>
      </c>
      <c r="I20" s="1521" t="s">
        <v>270</v>
      </c>
      <c r="J20" s="1515">
        <v>20707.660000000003</v>
      </c>
      <c r="K20" s="1517">
        <v>1</v>
      </c>
    </row>
    <row r="21" spans="1:11" s="567" customFormat="1" ht="9.9499999999999993" customHeight="1" thickBot="1">
      <c r="A21" s="363"/>
      <c r="B21" s="892"/>
      <c r="C21" s="893"/>
      <c r="D21" s="895"/>
      <c r="E21" s="893"/>
      <c r="F21" s="899"/>
      <c r="G21" s="900"/>
      <c r="H21" s="903"/>
      <c r="I21" s="900"/>
      <c r="J21" s="887"/>
      <c r="K21" s="888"/>
    </row>
    <row r="22" spans="1:11">
      <c r="A22" s="6"/>
      <c r="B22" s="40"/>
      <c r="C22" s="6"/>
      <c r="D22" s="40"/>
      <c r="E22" s="6"/>
      <c r="F22" s="85"/>
      <c r="G22" s="85"/>
      <c r="H22" s="6"/>
      <c r="I22" s="6"/>
      <c r="J22" s="6"/>
      <c r="K22" s="6"/>
    </row>
    <row r="23" spans="1:11">
      <c r="A23" s="584" t="s">
        <v>300</v>
      </c>
      <c r="B23" s="584"/>
      <c r="C23" s="584"/>
      <c r="D23" s="584"/>
      <c r="E23" s="584"/>
      <c r="F23" s="584"/>
      <c r="G23" s="584"/>
      <c r="H23" s="584"/>
      <c r="I23" s="584"/>
      <c r="J23" s="584"/>
      <c r="K23" s="584"/>
    </row>
    <row r="24" spans="1:11">
      <c r="A24" s="584" t="s">
        <v>293</v>
      </c>
      <c r="B24" s="584"/>
      <c r="C24" s="584"/>
      <c r="D24" s="584"/>
      <c r="E24" s="584"/>
      <c r="F24" s="584"/>
      <c r="G24" s="584"/>
      <c r="H24" s="584"/>
      <c r="I24" s="584"/>
      <c r="J24" s="584"/>
      <c r="K24" s="584"/>
    </row>
    <row r="25" spans="1:11">
      <c r="A25" s="584" t="s">
        <v>155</v>
      </c>
      <c r="B25" s="584"/>
      <c r="C25" s="584"/>
      <c r="D25" s="584"/>
      <c r="E25" s="584"/>
      <c r="F25" s="584"/>
      <c r="G25" s="584"/>
      <c r="H25" s="584"/>
      <c r="I25" s="584"/>
      <c r="J25" s="584"/>
      <c r="K25" s="584"/>
    </row>
    <row r="26" spans="1:11" ht="42.95" customHeight="1">
      <c r="A26" s="2049" t="s">
        <v>303</v>
      </c>
      <c r="B26" s="2089"/>
      <c r="C26" s="2089"/>
      <c r="D26" s="2089"/>
      <c r="E26" s="2089"/>
      <c r="F26" s="2089"/>
      <c r="G26" s="2089"/>
      <c r="H26" s="2089"/>
      <c r="I26" s="2089"/>
      <c r="J26" s="2089"/>
      <c r="K26" s="2089"/>
    </row>
  </sheetData>
  <mergeCells count="7">
    <mergeCell ref="A1:K1"/>
    <mergeCell ref="B2:C2"/>
    <mergeCell ref="A26:K26"/>
    <mergeCell ref="J2:K2"/>
    <mergeCell ref="H2:I2"/>
    <mergeCell ref="F2:G2"/>
    <mergeCell ref="D2:E2"/>
  </mergeCells>
  <printOptions horizontalCentered="1"/>
  <pageMargins left="0.7" right="0.7" top="0.75" bottom="0.5" header="0.3" footer="0.3"/>
  <pageSetup scale="74" orientation="landscape" r:id="rId1"/>
  <headerFooter scaleWithDoc="0">
    <oddFooter>&amp;R2016 Data Tables</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5EF5A-CED0-4EB3-92D4-EF74918E9DF3}">
  <sheetPr>
    <pageSetUpPr fitToPage="1"/>
  </sheetPr>
  <dimension ref="A1:F40"/>
  <sheetViews>
    <sheetView zoomScale="80" zoomScaleNormal="80" workbookViewId="0">
      <selection sqref="A1:F1"/>
    </sheetView>
  </sheetViews>
  <sheetFormatPr defaultColWidth="9.140625" defaultRowHeight="12.75"/>
  <cols>
    <col min="1" max="1" width="3.85546875" customWidth="1"/>
    <col min="2" max="2" width="7.42578125" customWidth="1"/>
    <col min="3" max="5" width="30.7109375" customWidth="1"/>
    <col min="6" max="6" width="35.7109375" customWidth="1"/>
  </cols>
  <sheetData>
    <row r="1" spans="1:6" ht="80.099999999999994" customHeight="1" thickBot="1">
      <c r="A1" s="1958" t="s">
        <v>433</v>
      </c>
      <c r="B1" s="1959"/>
      <c r="C1" s="1959"/>
      <c r="D1" s="1959"/>
      <c r="E1" s="1959"/>
      <c r="F1" s="1960"/>
    </row>
    <row r="2" spans="1:6" ht="60" customHeight="1" thickBot="1">
      <c r="A2" s="2118" t="s">
        <v>152</v>
      </c>
      <c r="B2" s="1971"/>
      <c r="C2" s="585" t="s">
        <v>514</v>
      </c>
      <c r="D2" s="585" t="s">
        <v>515</v>
      </c>
      <c r="E2" s="585" t="s">
        <v>561</v>
      </c>
      <c r="F2" s="279" t="s">
        <v>523</v>
      </c>
    </row>
    <row r="3" spans="1:6" s="567" customFormat="1" ht="9.9499999999999993" customHeight="1">
      <c r="A3" s="2112"/>
      <c r="B3" s="2113"/>
      <c r="C3" s="876"/>
      <c r="D3" s="876"/>
      <c r="E3" s="876"/>
      <c r="F3" s="877"/>
    </row>
    <row r="4" spans="1:6" ht="20.100000000000001" customHeight="1">
      <c r="A4" s="2114">
        <v>1992</v>
      </c>
      <c r="B4" s="2115"/>
      <c r="C4" s="1524">
        <v>47.53</v>
      </c>
      <c r="D4" s="1524">
        <v>31.67</v>
      </c>
      <c r="E4" s="1524">
        <v>12.36</v>
      </c>
      <c r="F4" s="1525">
        <v>74</v>
      </c>
    </row>
    <row r="5" spans="1:6" ht="20.100000000000001" customHeight="1">
      <c r="A5" s="2114">
        <v>1993</v>
      </c>
      <c r="B5" s="2115"/>
      <c r="C5" s="1526">
        <v>59.62</v>
      </c>
      <c r="D5" s="1526">
        <v>31.67</v>
      </c>
      <c r="E5" s="878">
        <v>13.06</v>
      </c>
      <c r="F5" s="879">
        <v>84.2</v>
      </c>
    </row>
    <row r="6" spans="1:6" ht="20.100000000000001" customHeight="1">
      <c r="A6" s="2114">
        <v>1994</v>
      </c>
      <c r="B6" s="2115"/>
      <c r="C6" s="1526">
        <v>75.569000000000003</v>
      </c>
      <c r="D6" s="1526">
        <v>34.11</v>
      </c>
      <c r="E6" s="878">
        <v>18.23</v>
      </c>
      <c r="F6" s="879">
        <v>109.3</v>
      </c>
    </row>
    <row r="7" spans="1:6" ht="20.100000000000001" customHeight="1">
      <c r="A7" s="2114">
        <v>1995</v>
      </c>
      <c r="B7" s="2115"/>
      <c r="C7" s="1526">
        <v>37.277909999999999</v>
      </c>
      <c r="D7" s="1526">
        <v>27.89</v>
      </c>
      <c r="E7" s="878">
        <v>14.56</v>
      </c>
      <c r="F7" s="879">
        <v>61.7</v>
      </c>
    </row>
    <row r="8" spans="1:6" ht="20.100000000000001" customHeight="1">
      <c r="A8" s="2114">
        <v>1996</v>
      </c>
      <c r="B8" s="2115"/>
      <c r="C8" s="1526">
        <v>83.070770000000095</v>
      </c>
      <c r="D8" s="1526">
        <v>60.67</v>
      </c>
      <c r="E8" s="878">
        <v>22.47</v>
      </c>
      <c r="F8" s="879">
        <v>94.5</v>
      </c>
    </row>
    <row r="9" spans="1:6" ht="20.100000000000001" customHeight="1">
      <c r="A9" s="2114">
        <v>1997</v>
      </c>
      <c r="B9" s="2115"/>
      <c r="C9" s="1526">
        <v>47.91</v>
      </c>
      <c r="D9" s="1526">
        <v>46.78</v>
      </c>
      <c r="E9" s="878">
        <v>20.73</v>
      </c>
      <c r="F9" s="879">
        <v>99.6</v>
      </c>
    </row>
    <row r="10" spans="1:6" ht="20.100000000000001" customHeight="1">
      <c r="A10" s="2114">
        <v>1998</v>
      </c>
      <c r="B10" s="2115"/>
      <c r="C10" s="1526">
        <v>49.24</v>
      </c>
      <c r="D10" s="1526">
        <v>36</v>
      </c>
      <c r="E10" s="878">
        <v>15.38</v>
      </c>
      <c r="F10" s="879">
        <v>87.8</v>
      </c>
    </row>
    <row r="11" spans="1:6" ht="20.100000000000001" customHeight="1">
      <c r="A11" s="2114">
        <v>1999</v>
      </c>
      <c r="B11" s="2115"/>
      <c r="C11" s="1526">
        <v>54.237349999999999</v>
      </c>
      <c r="D11" s="1526">
        <v>32.33</v>
      </c>
      <c r="E11" s="878">
        <v>17.5</v>
      </c>
      <c r="F11" s="879">
        <v>104.7</v>
      </c>
    </row>
    <row r="12" spans="1:6" ht="20.100000000000001" customHeight="1">
      <c r="A12" s="2114">
        <v>2000</v>
      </c>
      <c r="B12" s="2115"/>
      <c r="C12" s="1526">
        <v>6.5656999999999996</v>
      </c>
      <c r="D12" s="1526">
        <v>16.22</v>
      </c>
      <c r="E12" s="878">
        <v>3.79</v>
      </c>
      <c r="F12" s="879">
        <v>22.8</v>
      </c>
    </row>
    <row r="13" spans="1:6" ht="20.100000000000001" customHeight="1">
      <c r="A13" s="2114">
        <v>2001</v>
      </c>
      <c r="B13" s="2115"/>
      <c r="C13" s="1526">
        <v>38.564</v>
      </c>
      <c r="D13" s="1526">
        <v>16.329999999999998</v>
      </c>
      <c r="E13" s="878">
        <v>9.5399999999999991</v>
      </c>
      <c r="F13" s="879">
        <v>39.4</v>
      </c>
    </row>
    <row r="14" spans="1:6" ht="20.100000000000001" customHeight="1">
      <c r="A14" s="2114">
        <v>2002</v>
      </c>
      <c r="B14" s="2115"/>
      <c r="C14" s="1526">
        <v>142.57</v>
      </c>
      <c r="D14" s="1526">
        <v>14.78</v>
      </c>
      <c r="E14" s="878">
        <v>34.1</v>
      </c>
      <c r="F14" s="879">
        <v>163.9</v>
      </c>
    </row>
    <row r="15" spans="1:6" ht="20.100000000000001" customHeight="1">
      <c r="A15" s="2114">
        <v>2003</v>
      </c>
      <c r="B15" s="2115"/>
      <c r="C15" s="1526">
        <v>299</v>
      </c>
      <c r="D15" s="1526">
        <v>33.44</v>
      </c>
      <c r="E15" s="878">
        <v>83.92</v>
      </c>
      <c r="F15" s="879">
        <v>419.7</v>
      </c>
    </row>
    <row r="16" spans="1:6" ht="20.100000000000001" customHeight="1">
      <c r="A16" s="2114">
        <v>2004</v>
      </c>
      <c r="B16" s="2115"/>
      <c r="C16" s="1526">
        <v>321.83</v>
      </c>
      <c r="D16" s="1526">
        <v>89.33</v>
      </c>
      <c r="E16" s="878">
        <v>95.67</v>
      </c>
      <c r="F16" s="879">
        <v>452.1</v>
      </c>
    </row>
    <row r="17" spans="1:6" ht="20.100000000000001" customHeight="1">
      <c r="A17" s="2114">
        <v>2005</v>
      </c>
      <c r="B17" s="2115"/>
      <c r="C17" s="1526">
        <v>282.95</v>
      </c>
      <c r="D17" s="1526">
        <v>87.44</v>
      </c>
      <c r="E17" s="878">
        <v>108.04</v>
      </c>
      <c r="F17" s="879">
        <v>431.8</v>
      </c>
    </row>
    <row r="18" spans="1:6" ht="20.100000000000001" customHeight="1">
      <c r="A18" s="2114">
        <v>2006</v>
      </c>
      <c r="B18" s="2115"/>
      <c r="C18" s="1526">
        <v>185.88</v>
      </c>
      <c r="D18" s="1526">
        <v>61.11</v>
      </c>
      <c r="E18" s="878">
        <v>73.3</v>
      </c>
      <c r="F18" s="879">
        <v>313.8</v>
      </c>
    </row>
    <row r="19" spans="1:6" ht="20.100000000000001" customHeight="1">
      <c r="A19" s="2114">
        <v>2007</v>
      </c>
      <c r="B19" s="2115"/>
      <c r="C19" s="1526">
        <v>114.65</v>
      </c>
      <c r="D19" s="1526">
        <v>39.78</v>
      </c>
      <c r="E19" s="878">
        <v>65.67</v>
      </c>
      <c r="F19" s="879">
        <v>225.1</v>
      </c>
    </row>
    <row r="20" spans="1:6" ht="20.100000000000001" customHeight="1">
      <c r="A20" s="2114">
        <v>2008</v>
      </c>
      <c r="B20" s="2115"/>
      <c r="C20" s="1526">
        <v>84.93</v>
      </c>
      <c r="D20" s="1526">
        <v>26.78</v>
      </c>
      <c r="E20" s="878">
        <v>46.73</v>
      </c>
      <c r="F20" s="879">
        <v>150</v>
      </c>
    </row>
    <row r="21" spans="1:6" ht="20.100000000000001" customHeight="1">
      <c r="A21" s="2114">
        <v>2009</v>
      </c>
      <c r="B21" s="2115"/>
      <c r="C21" s="1526">
        <v>414.16</v>
      </c>
      <c r="D21" s="1526">
        <v>77.33</v>
      </c>
      <c r="E21" s="878">
        <v>167.86</v>
      </c>
      <c r="F21" s="879">
        <v>478.9</v>
      </c>
    </row>
    <row r="22" spans="1:6" ht="20.100000000000001" customHeight="1">
      <c r="A22" s="2114">
        <v>2010</v>
      </c>
      <c r="B22" s="2115"/>
      <c r="C22" s="1526">
        <v>448.95</v>
      </c>
      <c r="D22" s="1526">
        <v>115.9</v>
      </c>
      <c r="E22" s="878">
        <v>169.74</v>
      </c>
      <c r="F22" s="879">
        <v>514.05899999999997</v>
      </c>
    </row>
    <row r="23" spans="1:6" ht="20.100000000000001" customHeight="1">
      <c r="A23" s="2114">
        <v>2011</v>
      </c>
      <c r="B23" s="2115"/>
      <c r="C23" s="1526">
        <v>396.35</v>
      </c>
      <c r="D23" s="1526">
        <v>103.22</v>
      </c>
      <c r="E23" s="878">
        <v>227.12</v>
      </c>
      <c r="F23" s="879">
        <v>462.8</v>
      </c>
    </row>
    <row r="24" spans="1:6" ht="20.100000000000001" customHeight="1">
      <c r="A24" s="2114">
        <v>2012</v>
      </c>
      <c r="B24" s="2115"/>
      <c r="C24" s="1526">
        <v>823.42</v>
      </c>
      <c r="D24" s="1526">
        <v>166.11</v>
      </c>
      <c r="E24" s="878">
        <v>294.63</v>
      </c>
      <c r="F24" s="879">
        <v>903.48</v>
      </c>
    </row>
    <row r="25" spans="1:6" ht="20.100000000000001" customHeight="1">
      <c r="A25" s="2114">
        <v>2013</v>
      </c>
      <c r="B25" s="2115"/>
      <c r="C25" s="1526">
        <v>758.57</v>
      </c>
      <c r="D25" s="1526">
        <v>190.88</v>
      </c>
      <c r="E25" s="878">
        <v>292.20999999999998</v>
      </c>
      <c r="F25" s="879">
        <v>831.72</v>
      </c>
    </row>
    <row r="26" spans="1:6" ht="20.100000000000001" customHeight="1">
      <c r="A26" s="2114">
        <v>2014</v>
      </c>
      <c r="B26" s="2115"/>
      <c r="C26" s="1526">
        <v>399.3</v>
      </c>
      <c r="D26" s="1526">
        <v>161.44999999999999</v>
      </c>
      <c r="E26" s="878">
        <v>167.11</v>
      </c>
      <c r="F26" s="1527">
        <v>452.94</v>
      </c>
    </row>
    <row r="27" spans="1:6" ht="20.100000000000001" customHeight="1">
      <c r="A27" s="2114">
        <v>2015</v>
      </c>
      <c r="B27" s="2115"/>
      <c r="C27" s="1524">
        <v>649.16999999999996</v>
      </c>
      <c r="D27" s="1526">
        <v>186.63</v>
      </c>
      <c r="E27" s="1526">
        <v>217.7</v>
      </c>
      <c r="F27" s="1525">
        <v>712.56</v>
      </c>
    </row>
    <row r="28" spans="1:6" ht="20.100000000000001" customHeight="1">
      <c r="A28" s="2114">
        <v>2016</v>
      </c>
      <c r="B28" s="2115"/>
      <c r="C28" s="880" t="s">
        <v>707</v>
      </c>
      <c r="D28" s="1524">
        <v>234.37</v>
      </c>
      <c r="E28" s="1524">
        <v>223.28</v>
      </c>
      <c r="F28" s="881" t="s">
        <v>707</v>
      </c>
    </row>
    <row r="29" spans="1:6" s="567" customFormat="1" ht="9.9499999999999993" customHeight="1" thickBot="1">
      <c r="A29" s="2116"/>
      <c r="B29" s="2117"/>
      <c r="C29" s="882"/>
      <c r="D29" s="882"/>
      <c r="E29" s="882"/>
      <c r="F29" s="883"/>
    </row>
    <row r="30" spans="1:6">
      <c r="A30" s="34" t="s">
        <v>399</v>
      </c>
      <c r="B30" s="34"/>
      <c r="C30" s="86"/>
      <c r="D30" s="87"/>
      <c r="E30" s="88"/>
      <c r="F30" s="89"/>
    </row>
    <row r="31" spans="1:6" ht="18" customHeight="1">
      <c r="A31" s="9" t="s">
        <v>307</v>
      </c>
      <c r="B31" s="90"/>
      <c r="C31" s="23"/>
      <c r="D31" s="69"/>
      <c r="E31" s="91"/>
      <c r="F31" s="23"/>
    </row>
    <row r="32" spans="1:6" ht="43.5" customHeight="1">
      <c r="A32" s="92" t="s">
        <v>308</v>
      </c>
      <c r="B32" s="2107" t="s">
        <v>309</v>
      </c>
      <c r="C32" s="2107"/>
      <c r="D32" s="2107"/>
      <c r="E32" s="2107"/>
      <c r="F32" s="2107"/>
    </row>
    <row r="33" spans="1:6">
      <c r="A33" s="93" t="s">
        <v>304</v>
      </c>
      <c r="B33" s="2048" t="s">
        <v>310</v>
      </c>
      <c r="C33" s="2048"/>
      <c r="D33" s="2048"/>
      <c r="E33" s="2048"/>
      <c r="F33" s="2048"/>
    </row>
    <row r="34" spans="1:6">
      <c r="A34" s="93" t="s">
        <v>305</v>
      </c>
      <c r="B34" s="90" t="s">
        <v>311</v>
      </c>
    </row>
    <row r="35" spans="1:6" ht="13.15" customHeight="1">
      <c r="A35" s="93" t="s">
        <v>306</v>
      </c>
      <c r="B35" s="90" t="s">
        <v>312</v>
      </c>
    </row>
    <row r="36" spans="1:6" ht="5.45" customHeight="1">
      <c r="A36" s="33" t="s">
        <v>399</v>
      </c>
      <c r="B36" s="90"/>
      <c r="E36" s="63"/>
    </row>
    <row r="37" spans="1:6">
      <c r="A37" s="8" t="s">
        <v>313</v>
      </c>
      <c r="B37" s="90"/>
      <c r="C37" s="23"/>
    </row>
    <row r="38" spans="1:6">
      <c r="A38" s="8" t="s">
        <v>314</v>
      </c>
      <c r="B38" s="90"/>
      <c r="C38" s="64"/>
      <c r="D38" s="23"/>
      <c r="E38" s="23"/>
      <c r="F38" s="23"/>
    </row>
    <row r="39" spans="1:6" ht="34.9" customHeight="1">
      <c r="A39" s="2049" t="s">
        <v>315</v>
      </c>
      <c r="B39" s="2049"/>
      <c r="C39" s="2049"/>
      <c r="D39" s="2049"/>
      <c r="E39" s="2049"/>
      <c r="F39" s="2049"/>
    </row>
    <row r="40" spans="1:6">
      <c r="A40" s="23"/>
      <c r="B40" s="23"/>
      <c r="C40" s="6"/>
      <c r="D40" s="6"/>
      <c r="E40" s="6"/>
      <c r="F40" s="23"/>
    </row>
  </sheetData>
  <mergeCells count="32">
    <mergeCell ref="A1:F1"/>
    <mergeCell ref="A39:F39"/>
    <mergeCell ref="B32:F32"/>
    <mergeCell ref="B33:F33"/>
    <mergeCell ref="A4:B4"/>
    <mergeCell ref="A2:B2"/>
    <mergeCell ref="A5:B5"/>
    <mergeCell ref="A6:B6"/>
    <mergeCell ref="A7:B7"/>
    <mergeCell ref="A8:B8"/>
    <mergeCell ref="A9:B9"/>
    <mergeCell ref="A10:B10"/>
    <mergeCell ref="A11:B11"/>
    <mergeCell ref="A12:B12"/>
    <mergeCell ref="A13:B13"/>
    <mergeCell ref="A14:B14"/>
    <mergeCell ref="A29:B29"/>
    <mergeCell ref="A20:B20"/>
    <mergeCell ref="A21:B21"/>
    <mergeCell ref="A22:B22"/>
    <mergeCell ref="A23:B23"/>
    <mergeCell ref="A24:B24"/>
    <mergeCell ref="A3:B3"/>
    <mergeCell ref="A25:B25"/>
    <mergeCell ref="A26:B26"/>
    <mergeCell ref="A27:B27"/>
    <mergeCell ref="A28:B28"/>
    <mergeCell ref="A15:B15"/>
    <mergeCell ref="A16:B16"/>
    <mergeCell ref="A17:B17"/>
    <mergeCell ref="A18:B18"/>
    <mergeCell ref="A19:B19"/>
  </mergeCells>
  <printOptions horizontalCentered="1"/>
  <pageMargins left="0.7" right="0.7" top="0.75" bottom="0.5" header="0.3" footer="0.3"/>
  <pageSetup scale="63" orientation="landscape" r:id="rId1"/>
  <headerFooter scaleWithDoc="0">
    <oddFooter>&amp;R2016 Data Tables</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F6D28-3D86-4E46-A932-DEBCF4E24FDC}">
  <sheetPr>
    <pageSetUpPr fitToPage="1"/>
  </sheetPr>
  <dimension ref="A1:H37"/>
  <sheetViews>
    <sheetView zoomScale="80" zoomScaleNormal="80" workbookViewId="0">
      <selection sqref="A1:H1"/>
    </sheetView>
  </sheetViews>
  <sheetFormatPr defaultColWidth="9.140625" defaultRowHeight="12.75"/>
  <cols>
    <col min="1" max="1" width="50.7109375" customWidth="1"/>
    <col min="2" max="2" width="16.7109375" customWidth="1"/>
    <col min="3" max="8" width="14.7109375" customWidth="1"/>
  </cols>
  <sheetData>
    <row r="1" spans="1:8" ht="80.099999999999994" customHeight="1" thickBot="1">
      <c r="A1" s="1958" t="s">
        <v>790</v>
      </c>
      <c r="B1" s="1959"/>
      <c r="C1" s="1959"/>
      <c r="D1" s="1959"/>
      <c r="E1" s="1959"/>
      <c r="F1" s="1959"/>
      <c r="G1" s="1959"/>
      <c r="H1" s="1960"/>
    </row>
    <row r="2" spans="1:8" ht="45" customHeight="1" thickBot="1">
      <c r="A2" s="685" t="s">
        <v>212</v>
      </c>
      <c r="B2" s="869" t="s">
        <v>316</v>
      </c>
      <c r="C2" s="2120" t="s">
        <v>476</v>
      </c>
      <c r="D2" s="1964"/>
      <c r="E2" s="2120" t="s">
        <v>477</v>
      </c>
      <c r="F2" s="1964"/>
      <c r="G2" s="2119" t="s">
        <v>483</v>
      </c>
      <c r="H2" s="1966"/>
    </row>
    <row r="3" spans="1:8" s="23" customFormat="1">
      <c r="A3" s="867"/>
      <c r="B3" s="870"/>
      <c r="C3" s="872"/>
      <c r="D3" s="873"/>
      <c r="E3" s="872"/>
      <c r="F3" s="873"/>
      <c r="G3" s="863"/>
      <c r="H3" s="864"/>
    </row>
    <row r="4" spans="1:8" s="23" customFormat="1">
      <c r="A4" s="1528" t="s">
        <v>836</v>
      </c>
      <c r="B4" s="1540">
        <v>0.74927598787373062</v>
      </c>
      <c r="C4" s="1530">
        <v>37485.56</v>
      </c>
      <c r="D4" s="1538">
        <v>1.2582746814116913E-2</v>
      </c>
      <c r="E4" s="1530">
        <v>9557.85</v>
      </c>
      <c r="F4" s="1538">
        <v>1.472323057703446E-2</v>
      </c>
      <c r="G4" s="1531">
        <v>159.32</v>
      </c>
      <c r="H4" s="1536">
        <v>7.6937712904306902E-3</v>
      </c>
    </row>
    <row r="5" spans="1:8" s="23" customFormat="1">
      <c r="A5" s="1528" t="s">
        <v>837</v>
      </c>
      <c r="B5" s="1540">
        <v>0.78776259309636454</v>
      </c>
      <c r="C5" s="1532">
        <v>1390752.4800000002</v>
      </c>
      <c r="D5" s="1538">
        <v>0.46683273070871023</v>
      </c>
      <c r="E5" s="1532">
        <v>301648.61</v>
      </c>
      <c r="F5" s="1538">
        <v>0.46466956881222687</v>
      </c>
      <c r="G5" s="1534">
        <v>6478.9099999999989</v>
      </c>
      <c r="H5" s="1536">
        <v>0.31287504237562325</v>
      </c>
    </row>
    <row r="6" spans="1:8" s="64" customFormat="1">
      <c r="A6" s="1529" t="s">
        <v>838</v>
      </c>
      <c r="B6" s="1541">
        <v>0.79106576777553084</v>
      </c>
      <c r="C6" s="1533">
        <v>189968.87</v>
      </c>
      <c r="D6" s="1539">
        <v>6.3766692928527421E-2</v>
      </c>
      <c r="E6" s="1533">
        <v>40662.269999999997</v>
      </c>
      <c r="F6" s="1539">
        <v>6.26375154449621E-2</v>
      </c>
      <c r="G6" s="1535">
        <v>971.27</v>
      </c>
      <c r="H6" s="1537">
        <v>4.6903899330006382E-2</v>
      </c>
    </row>
    <row r="7" spans="1:8" s="64" customFormat="1">
      <c r="A7" s="1529" t="s">
        <v>839</v>
      </c>
      <c r="B7" s="1541">
        <v>0.82269838008116747</v>
      </c>
      <c r="C7" s="1533">
        <v>90077.97</v>
      </c>
      <c r="D7" s="1539">
        <v>3.0236397429826818E-2</v>
      </c>
      <c r="E7" s="1533">
        <v>19072.07</v>
      </c>
      <c r="F7" s="1539">
        <v>2.9379252048456671E-2</v>
      </c>
      <c r="G7" s="1535">
        <v>3101.1</v>
      </c>
      <c r="H7" s="1537">
        <v>0.14975617718274301</v>
      </c>
    </row>
    <row r="8" spans="1:8" s="64" customFormat="1">
      <c r="A8" s="1529" t="s">
        <v>840</v>
      </c>
      <c r="B8" s="1541">
        <v>0.72557712114397188</v>
      </c>
      <c r="C8" s="1533">
        <v>137754.44</v>
      </c>
      <c r="D8" s="1539">
        <v>4.623991854571359E-2</v>
      </c>
      <c r="E8" s="1533">
        <v>37807.51</v>
      </c>
      <c r="F8" s="1539">
        <v>5.8239948029476934E-2</v>
      </c>
      <c r="G8" s="1535">
        <v>4.54</v>
      </c>
      <c r="H8" s="1537">
        <v>2.1924254116592604E-4</v>
      </c>
    </row>
    <row r="9" spans="1:8" s="64" customFormat="1">
      <c r="A9" s="1529" t="s">
        <v>841</v>
      </c>
      <c r="B9" s="1541">
        <v>0.74658839766503859</v>
      </c>
      <c r="C9" s="1533">
        <v>32039.93</v>
      </c>
      <c r="D9" s="1539">
        <v>1.0754816711609189E-2</v>
      </c>
      <c r="E9" s="1533">
        <v>8275.0300000000007</v>
      </c>
      <c r="F9" s="1539">
        <v>1.2747131909569356E-2</v>
      </c>
      <c r="G9" s="1535">
        <v>155.74</v>
      </c>
      <c r="H9" s="1537">
        <v>7.5208884055465467E-3</v>
      </c>
    </row>
    <row r="10" spans="1:8" s="64" customFormat="1">
      <c r="A10" s="1529" t="s">
        <v>866</v>
      </c>
      <c r="B10" s="1541">
        <v>0.83570811729598626</v>
      </c>
      <c r="C10" s="1533">
        <v>102191.05</v>
      </c>
      <c r="D10" s="1539">
        <v>3.4302384940194636E-2</v>
      </c>
      <c r="E10" s="1533">
        <v>17030.59</v>
      </c>
      <c r="F10" s="1539">
        <v>2.623448824086351E-2</v>
      </c>
      <c r="G10" s="1535">
        <v>241.44</v>
      </c>
      <c r="H10" s="1537">
        <v>1.1659453554868101E-2</v>
      </c>
    </row>
    <row r="11" spans="1:8" s="64" customFormat="1">
      <c r="A11" s="1529" t="s">
        <v>843</v>
      </c>
      <c r="B11" s="1541">
        <v>0.79655561282358811</v>
      </c>
      <c r="C11" s="1533">
        <v>61407.15</v>
      </c>
      <c r="D11" s="1539">
        <v>2.0612487075729949E-2</v>
      </c>
      <c r="E11" s="1533">
        <v>12572.48</v>
      </c>
      <c r="F11" s="1539">
        <v>1.9367067066877405E-2</v>
      </c>
      <c r="G11" s="1535">
        <v>79.540000000000006</v>
      </c>
      <c r="H11" s="1537">
        <v>3.8410906881801233E-3</v>
      </c>
    </row>
    <row r="12" spans="1:8" s="64" customFormat="1">
      <c r="A12" s="1529" t="s">
        <v>844</v>
      </c>
      <c r="B12" s="1541">
        <v>0.80314602306337879</v>
      </c>
      <c r="C12" s="1533">
        <v>197397.79</v>
      </c>
      <c r="D12" s="1539">
        <v>6.6260352339306647E-2</v>
      </c>
      <c r="E12" s="1533">
        <v>39033.870000000003</v>
      </c>
      <c r="F12" s="1539">
        <v>6.0129073831875171E-2</v>
      </c>
      <c r="G12" s="1535">
        <v>175.33</v>
      </c>
      <c r="H12" s="1537">
        <v>8.4669151415466548E-3</v>
      </c>
    </row>
    <row r="13" spans="1:8" s="64" customFormat="1">
      <c r="A13" s="1529" t="s">
        <v>845</v>
      </c>
      <c r="B13" s="1541">
        <v>0.75665490793056001</v>
      </c>
      <c r="C13" s="1533">
        <v>40990.800000000003</v>
      </c>
      <c r="D13" s="1539">
        <v>1.3759347815748347E-2</v>
      </c>
      <c r="E13" s="1533">
        <v>10055.370000000001</v>
      </c>
      <c r="F13" s="1539">
        <v>1.5489626960811794E-2</v>
      </c>
      <c r="G13" s="1535">
        <v>80.459999999999994</v>
      </c>
      <c r="H13" s="1537">
        <v>3.8855186921168301E-3</v>
      </c>
    </row>
    <row r="14" spans="1:8" s="64" customFormat="1">
      <c r="A14" s="1529" t="s">
        <v>846</v>
      </c>
      <c r="B14" s="1541">
        <v>0.78599079892636758</v>
      </c>
      <c r="C14" s="1533">
        <v>78645.17</v>
      </c>
      <c r="D14" s="1539">
        <v>2.6398758942461659E-2</v>
      </c>
      <c r="E14" s="1533">
        <v>16862.86</v>
      </c>
      <c r="F14" s="1539">
        <v>2.5976111360635636E-2</v>
      </c>
      <c r="G14" s="1535">
        <v>32.07</v>
      </c>
      <c r="H14" s="1537">
        <v>1.5487022676632706E-3</v>
      </c>
    </row>
    <row r="15" spans="1:8" s="64" customFormat="1">
      <c r="A15" s="1529" t="s">
        <v>847</v>
      </c>
      <c r="B15" s="1541">
        <v>0.71453157222429575</v>
      </c>
      <c r="C15" s="1533">
        <v>43753.49</v>
      </c>
      <c r="D15" s="1539">
        <v>1.4686697675158015E-2</v>
      </c>
      <c r="E15" s="1533">
        <v>12513.88</v>
      </c>
      <c r="F15" s="1539">
        <v>1.9276797674512569E-2</v>
      </c>
      <c r="G15" s="1535">
        <v>23.64</v>
      </c>
      <c r="H15" s="1537">
        <v>1.1416065359388747E-3</v>
      </c>
    </row>
    <row r="16" spans="1:8" s="64" customFormat="1">
      <c r="A16" s="1529" t="s">
        <v>848</v>
      </c>
      <c r="B16" s="1541">
        <v>0.79317274977095054</v>
      </c>
      <c r="C16" s="1533">
        <v>416525.82</v>
      </c>
      <c r="D16" s="1539">
        <v>0.1398148763044339</v>
      </c>
      <c r="E16" s="1533">
        <v>87762.68</v>
      </c>
      <c r="F16" s="1539">
        <v>0.13519255624418572</v>
      </c>
      <c r="G16" s="1535">
        <v>1613.78</v>
      </c>
      <c r="H16" s="1537">
        <v>7.7931548035847606E-2</v>
      </c>
    </row>
    <row r="17" spans="1:8" s="23" customFormat="1">
      <c r="A17" s="1528" t="s">
        <v>849</v>
      </c>
      <c r="B17" s="1540">
        <v>0.74000618348750324</v>
      </c>
      <c r="C17" s="1532">
        <v>355883.31</v>
      </c>
      <c r="D17" s="1538">
        <v>0.11945905530289216</v>
      </c>
      <c r="E17" s="1532">
        <v>93357.390000000014</v>
      </c>
      <c r="F17" s="1538">
        <v>0.14381083392605359</v>
      </c>
      <c r="G17" s="1534">
        <v>829.91000000000008</v>
      </c>
      <c r="H17" s="1536">
        <v>4.0077439942514032E-2</v>
      </c>
    </row>
    <row r="18" spans="1:8" s="64" customFormat="1">
      <c r="A18" s="1529" t="s">
        <v>850</v>
      </c>
      <c r="B18" s="1541">
        <v>0.56174462125792424</v>
      </c>
      <c r="C18" s="1533">
        <v>84187.9</v>
      </c>
      <c r="D18" s="1539">
        <v>2.8259282521381386E-2</v>
      </c>
      <c r="E18" s="1533">
        <v>36960.36</v>
      </c>
      <c r="F18" s="1539">
        <v>5.6934969945144707E-2</v>
      </c>
      <c r="G18" s="1535">
        <v>64.56</v>
      </c>
      <c r="H18" s="1537">
        <v>3.1176868849498206E-3</v>
      </c>
    </row>
    <row r="19" spans="1:8" s="64" customFormat="1">
      <c r="A19" s="1529" t="s">
        <v>851</v>
      </c>
      <c r="B19" s="1541">
        <v>0.78371517981241934</v>
      </c>
      <c r="C19" s="1533">
        <v>62284.63</v>
      </c>
      <c r="D19" s="1539">
        <v>2.0907030059066765E-2</v>
      </c>
      <c r="E19" s="1533">
        <v>13630.37</v>
      </c>
      <c r="F19" s="1539">
        <v>2.0996676068393332E-2</v>
      </c>
      <c r="G19" s="1535">
        <v>159.13999999999999</v>
      </c>
      <c r="H19" s="1537">
        <v>7.6850788548778566E-3</v>
      </c>
    </row>
    <row r="20" spans="1:8" s="64" customFormat="1">
      <c r="A20" s="1529" t="s">
        <v>852</v>
      </c>
      <c r="B20" s="1541">
        <v>0.79867110948156539</v>
      </c>
      <c r="C20" s="1533">
        <v>209410.78</v>
      </c>
      <c r="D20" s="1539">
        <v>7.0292742722443999E-2</v>
      </c>
      <c r="E20" s="1533">
        <v>42766.66</v>
      </c>
      <c r="F20" s="1539">
        <v>6.5879187912515527E-2</v>
      </c>
      <c r="G20" s="1535">
        <v>606.21</v>
      </c>
      <c r="H20" s="1537">
        <v>2.9274674202686351E-2</v>
      </c>
    </row>
    <row r="21" spans="1:8" s="23" customFormat="1">
      <c r="A21" s="1528" t="s">
        <v>853</v>
      </c>
      <c r="B21" s="1540">
        <v>0.77224725565415231</v>
      </c>
      <c r="C21" s="1532">
        <v>196255.33</v>
      </c>
      <c r="D21" s="1538">
        <v>6.5876863739289568E-2</v>
      </c>
      <c r="E21" s="1532">
        <v>45587.08</v>
      </c>
      <c r="F21" s="1538">
        <v>7.0223856847901583E-2</v>
      </c>
      <c r="G21" s="1534">
        <v>889.39</v>
      </c>
      <c r="H21" s="1536">
        <v>4.2949806979639418E-2</v>
      </c>
    </row>
    <row r="22" spans="1:8" s="23" customFormat="1">
      <c r="A22" s="1528" t="s">
        <v>854</v>
      </c>
      <c r="B22" s="1540">
        <v>0.77687833078588187</v>
      </c>
      <c r="C22" s="1532">
        <v>49042.48</v>
      </c>
      <c r="D22" s="1538">
        <v>1.6462048558868868E-2</v>
      </c>
      <c r="E22" s="1532">
        <v>11793.4</v>
      </c>
      <c r="F22" s="1538">
        <v>1.8166946278420165E-2</v>
      </c>
      <c r="G22" s="1534">
        <v>850.96</v>
      </c>
      <c r="H22" s="1536">
        <v>4.1093971989109343E-2</v>
      </c>
    </row>
    <row r="23" spans="1:8" s="23" customFormat="1">
      <c r="A23" s="1528" t="s">
        <v>855</v>
      </c>
      <c r="B23" s="1540">
        <v>0.75145414185429871</v>
      </c>
      <c r="C23" s="1532">
        <v>48265.58</v>
      </c>
      <c r="D23" s="1538">
        <v>1.6201267180655832E-2</v>
      </c>
      <c r="E23" s="1532">
        <v>12027.21</v>
      </c>
      <c r="F23" s="1538">
        <v>1.8527114992222583E-2</v>
      </c>
      <c r="G23" s="1534">
        <v>31.01</v>
      </c>
      <c r="H23" s="1536">
        <v>1.4975134805188034E-3</v>
      </c>
    </row>
    <row r="24" spans="1:8" s="23" customFormat="1">
      <c r="A24" s="1528" t="s">
        <v>913</v>
      </c>
      <c r="B24" s="1540">
        <v>0.87919895195209063</v>
      </c>
      <c r="C24" s="1532">
        <v>341404.24</v>
      </c>
      <c r="D24" s="1538">
        <v>0.11459887789287412</v>
      </c>
      <c r="E24" s="1532">
        <v>49966.5</v>
      </c>
      <c r="F24" s="1538">
        <v>7.697006132418821E-2</v>
      </c>
      <c r="G24" s="1534">
        <v>8724.51</v>
      </c>
      <c r="H24" s="1536">
        <v>0.42131800502809108</v>
      </c>
    </row>
    <row r="25" spans="1:8" s="23" customFormat="1">
      <c r="A25" s="1528" t="s">
        <v>857</v>
      </c>
      <c r="B25" s="1540">
        <v>0.78303723288036287</v>
      </c>
      <c r="C25" s="1532">
        <v>534940.08000000007</v>
      </c>
      <c r="D25" s="1538">
        <v>0.17956289268090028</v>
      </c>
      <c r="E25" s="1532">
        <v>118725.95</v>
      </c>
      <c r="F25" s="1538">
        <v>0.18288940894944619</v>
      </c>
      <c r="G25" s="1534">
        <v>2663.86</v>
      </c>
      <c r="H25" s="1536">
        <v>0.12864128539873651</v>
      </c>
    </row>
    <row r="26" spans="1:8" s="64" customFormat="1">
      <c r="A26" s="1529" t="s">
        <v>858</v>
      </c>
      <c r="B26" s="1541">
        <v>0.73237098214560659</v>
      </c>
      <c r="C26" s="1533">
        <v>202961.25</v>
      </c>
      <c r="D26" s="1539">
        <v>6.812783434012154E-2</v>
      </c>
      <c r="E26" s="1533">
        <v>54458.64</v>
      </c>
      <c r="F26" s="1539">
        <v>8.388990344394523E-2</v>
      </c>
      <c r="G26" s="1535">
        <v>140.32</v>
      </c>
      <c r="H26" s="1537">
        <v>6.7762364265204272E-3</v>
      </c>
    </row>
    <row r="27" spans="1:8" s="64" customFormat="1">
      <c r="A27" s="1529" t="s">
        <v>859</v>
      </c>
      <c r="B27" s="1541">
        <v>0.81401295980228616</v>
      </c>
      <c r="C27" s="1533">
        <v>331978.83</v>
      </c>
      <c r="D27" s="1539">
        <v>0.11143505834077871</v>
      </c>
      <c r="E27" s="1533">
        <v>64267.31</v>
      </c>
      <c r="F27" s="1539">
        <v>9.8999505505500976E-2</v>
      </c>
      <c r="G27" s="1535">
        <v>2523.54</v>
      </c>
      <c r="H27" s="1537">
        <v>0.12186504897221608</v>
      </c>
    </row>
    <row r="28" spans="1:8" s="23" customFormat="1">
      <c r="A28" s="1528" t="s">
        <v>860</v>
      </c>
      <c r="B28" s="1540">
        <v>0.74400122097543342</v>
      </c>
      <c r="C28" s="1532">
        <v>25094.69</v>
      </c>
      <c r="D28" s="1538">
        <v>8.4235137650004854E-3</v>
      </c>
      <c r="E28" s="1532">
        <v>6503.99</v>
      </c>
      <c r="F28" s="1538">
        <v>1.0018962888173213E-2</v>
      </c>
      <c r="G28" s="1534">
        <v>79.78</v>
      </c>
      <c r="H28" s="1536">
        <v>3.8526806022505682E-3</v>
      </c>
    </row>
    <row r="29" spans="1:8" s="23" customFormat="1">
      <c r="A29" s="1528" t="s">
        <v>861</v>
      </c>
      <c r="B29" s="1540">
        <v>0.78904524261858811</v>
      </c>
      <c r="C29" s="1530">
        <v>2979123.76</v>
      </c>
      <c r="D29" s="1538">
        <v>1</v>
      </c>
      <c r="E29" s="1530">
        <v>649167.99</v>
      </c>
      <c r="F29" s="1538">
        <v>1</v>
      </c>
      <c r="G29" s="1531">
        <v>20707.66</v>
      </c>
      <c r="H29" s="1536">
        <v>1</v>
      </c>
    </row>
    <row r="30" spans="1:8" s="23" customFormat="1" ht="13.5" thickBot="1">
      <c r="A30" s="868"/>
      <c r="B30" s="871"/>
      <c r="C30" s="874"/>
      <c r="D30" s="875"/>
      <c r="E30" s="874"/>
      <c r="F30" s="875"/>
      <c r="G30" s="865"/>
      <c r="H30" s="866"/>
    </row>
    <row r="31" spans="1:8">
      <c r="A31" s="147"/>
      <c r="B31" s="147"/>
      <c r="C31" s="148"/>
      <c r="D31" s="148"/>
      <c r="E31" s="148"/>
      <c r="F31" s="148"/>
      <c r="G31" s="148"/>
      <c r="H31" s="148"/>
    </row>
    <row r="32" spans="1:8" ht="13.15" customHeight="1">
      <c r="A32" s="8" t="s">
        <v>292</v>
      </c>
      <c r="B32" s="149"/>
    </row>
    <row r="33" spans="1:8">
      <c r="A33" s="8" t="s">
        <v>181</v>
      </c>
      <c r="B33" s="90"/>
      <c r="C33" s="90"/>
      <c r="D33" s="90"/>
      <c r="E33" s="90"/>
      <c r="F33" s="90"/>
      <c r="G33" s="90"/>
      <c r="H33" s="90"/>
    </row>
    <row r="34" spans="1:8">
      <c r="A34" s="8" t="s">
        <v>317</v>
      </c>
      <c r="B34" s="23"/>
      <c r="C34" s="23"/>
      <c r="D34" s="23"/>
      <c r="E34" s="23"/>
      <c r="F34" s="23"/>
      <c r="G34" s="23"/>
      <c r="H34" s="23"/>
    </row>
    <row r="35" spans="1:8" s="6" customFormat="1" ht="44.45" customHeight="1">
      <c r="A35" s="2049" t="s">
        <v>318</v>
      </c>
      <c r="B35" s="2089"/>
      <c r="C35" s="2089"/>
      <c r="D35" s="2089"/>
      <c r="E35" s="2089"/>
      <c r="F35" s="2089"/>
      <c r="G35" s="2089"/>
      <c r="H35" s="2089"/>
    </row>
    <row r="36" spans="1:8" ht="12.75" customHeight="1">
      <c r="A36" s="150"/>
      <c r="B36" s="150"/>
      <c r="C36" s="151"/>
      <c r="D36" s="151"/>
      <c r="E36" s="152"/>
      <c r="F36" s="152"/>
      <c r="G36" s="151"/>
      <c r="H36" s="151"/>
    </row>
    <row r="37" spans="1:8">
      <c r="G37" s="13"/>
      <c r="H37" s="13"/>
    </row>
  </sheetData>
  <mergeCells count="5">
    <mergeCell ref="A1:H1"/>
    <mergeCell ref="G2:H2"/>
    <mergeCell ref="E2:F2"/>
    <mergeCell ref="C2:D2"/>
    <mergeCell ref="A35:H35"/>
  </mergeCells>
  <printOptions horizontalCentered="1"/>
  <pageMargins left="0.7" right="0.7" top="0.75" bottom="0.5" header="0.3" footer="0.3"/>
  <pageSetup scale="80" orientation="landscape" r:id="rId1"/>
  <headerFooter scaleWithDoc="0">
    <oddFooter>&amp;R2016 Data Tables</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287F40-7DF3-4B64-8BE8-00641F7461E0}">
  <sheetPr>
    <pageSetUpPr fitToPage="1"/>
  </sheetPr>
  <dimension ref="A1:I45"/>
  <sheetViews>
    <sheetView zoomScale="80" zoomScaleNormal="80" zoomScaleSheetLayoutView="80" workbookViewId="0">
      <selection sqref="A1:I1"/>
    </sheetView>
  </sheetViews>
  <sheetFormatPr defaultColWidth="9.140625" defaultRowHeight="12.75"/>
  <cols>
    <col min="1" max="1" width="28.28515625" style="43" bestFit="1" customWidth="1"/>
    <col min="2" max="9" width="18.7109375" style="43" customWidth="1"/>
  </cols>
  <sheetData>
    <row r="1" spans="1:9" ht="79.5" customHeight="1" thickBot="1">
      <c r="A1" s="1958" t="s">
        <v>562</v>
      </c>
      <c r="B1" s="1969"/>
      <c r="C1" s="1969"/>
      <c r="D1" s="1969"/>
      <c r="E1" s="1969"/>
      <c r="F1" s="1969"/>
      <c r="G1" s="1969"/>
      <c r="H1" s="1969"/>
      <c r="I1" s="1966"/>
    </row>
    <row r="2" spans="1:9" ht="30" customHeight="1">
      <c r="A2" s="2121" t="s">
        <v>319</v>
      </c>
      <c r="B2" s="2124" t="s">
        <v>302</v>
      </c>
      <c r="C2" s="1973"/>
      <c r="D2" s="1989"/>
      <c r="E2" s="2122" t="s">
        <v>301</v>
      </c>
      <c r="F2" s="1973"/>
      <c r="G2" s="1989"/>
      <c r="H2" s="2123" t="s">
        <v>151</v>
      </c>
      <c r="I2" s="2103"/>
    </row>
    <row r="3" spans="1:9" ht="45" customHeight="1" thickBot="1">
      <c r="A3" s="1975"/>
      <c r="B3" s="851" t="s">
        <v>499</v>
      </c>
      <c r="C3" s="146" t="s">
        <v>500</v>
      </c>
      <c r="D3" s="852" t="s">
        <v>502</v>
      </c>
      <c r="E3" s="859" t="s">
        <v>499</v>
      </c>
      <c r="F3" s="146" t="s">
        <v>500</v>
      </c>
      <c r="G3" s="852" t="s">
        <v>501</v>
      </c>
      <c r="H3" s="146" t="s">
        <v>499</v>
      </c>
      <c r="I3" s="844" t="s">
        <v>500</v>
      </c>
    </row>
    <row r="4" spans="1:9" s="567" customFormat="1" ht="15.75">
      <c r="A4" s="375"/>
      <c r="B4" s="855"/>
      <c r="C4" s="846"/>
      <c r="D4" s="856"/>
      <c r="E4" s="860"/>
      <c r="F4" s="846"/>
      <c r="G4" s="856"/>
      <c r="H4" s="846"/>
      <c r="I4" s="847"/>
    </row>
    <row r="5" spans="1:9" ht="15.75">
      <c r="A5" s="1770" t="s">
        <v>914</v>
      </c>
      <c r="B5" s="1542">
        <v>5835.61</v>
      </c>
      <c r="C5" s="1543">
        <v>4775.5</v>
      </c>
      <c r="D5" s="1544">
        <v>1060.1099999999997</v>
      </c>
      <c r="E5" s="1545">
        <v>210644.65000000002</v>
      </c>
      <c r="F5" s="1543">
        <v>280850.21000000002</v>
      </c>
      <c r="G5" s="1544">
        <v>70205.56</v>
      </c>
      <c r="H5" s="1543">
        <v>216480.26</v>
      </c>
      <c r="I5" s="1546">
        <v>285625.71000000002</v>
      </c>
    </row>
    <row r="6" spans="1:9" ht="15">
      <c r="A6" s="1771" t="s">
        <v>915</v>
      </c>
      <c r="B6" s="1552">
        <v>622.51</v>
      </c>
      <c r="C6" s="1553">
        <v>569.15</v>
      </c>
      <c r="D6" s="1554">
        <v>53.360000000000014</v>
      </c>
      <c r="E6" s="1555">
        <v>131605.85</v>
      </c>
      <c r="F6" s="1553">
        <v>177787.87</v>
      </c>
      <c r="G6" s="1554">
        <v>46182.01999999999</v>
      </c>
      <c r="H6" s="1553">
        <v>132228.36000000002</v>
      </c>
      <c r="I6" s="388">
        <v>178357.02</v>
      </c>
    </row>
    <row r="7" spans="1:9" ht="15">
      <c r="A7" s="1771" t="s">
        <v>916</v>
      </c>
      <c r="B7" s="1552">
        <v>222.04</v>
      </c>
      <c r="C7" s="1553">
        <v>119.42</v>
      </c>
      <c r="D7" s="1554">
        <v>102.61999999999999</v>
      </c>
      <c r="E7" s="1555">
        <v>3833.1</v>
      </c>
      <c r="F7" s="1553">
        <v>5130.92</v>
      </c>
      <c r="G7" s="1554">
        <v>1297.8200000000002</v>
      </c>
      <c r="H7" s="1553">
        <v>4055.14</v>
      </c>
      <c r="I7" s="388">
        <v>5250.34</v>
      </c>
    </row>
    <row r="8" spans="1:9" ht="15">
      <c r="A8" s="1771" t="s">
        <v>917</v>
      </c>
      <c r="B8" s="1552">
        <v>894.74</v>
      </c>
      <c r="C8" s="1553">
        <v>712.44</v>
      </c>
      <c r="D8" s="1554">
        <v>182.29999999999995</v>
      </c>
      <c r="E8" s="1555">
        <v>61491.47</v>
      </c>
      <c r="F8" s="1553">
        <v>80366.320000000007</v>
      </c>
      <c r="G8" s="1554">
        <v>18874.850000000006</v>
      </c>
      <c r="H8" s="1553">
        <v>62386.21</v>
      </c>
      <c r="I8" s="388">
        <v>81078.760000000009</v>
      </c>
    </row>
    <row r="9" spans="1:9" ht="15">
      <c r="A9" s="1771" t="s">
        <v>918</v>
      </c>
      <c r="B9" s="1552">
        <v>68.02</v>
      </c>
      <c r="C9" s="1553">
        <v>56.67</v>
      </c>
      <c r="D9" s="1554">
        <v>11.349999999999994</v>
      </c>
      <c r="E9" s="1555">
        <v>2689.13</v>
      </c>
      <c r="F9" s="1553">
        <v>3725.59</v>
      </c>
      <c r="G9" s="1554">
        <v>1036.46</v>
      </c>
      <c r="H9" s="1553">
        <v>2757.15</v>
      </c>
      <c r="I9" s="388">
        <v>3782.26</v>
      </c>
    </row>
    <row r="10" spans="1:9" ht="15">
      <c r="A10" s="1771" t="s">
        <v>919</v>
      </c>
      <c r="B10" s="1552">
        <v>3931.89</v>
      </c>
      <c r="C10" s="1553">
        <v>3235.29</v>
      </c>
      <c r="D10" s="1554">
        <v>696.59999999999991</v>
      </c>
      <c r="E10" s="1555">
        <v>9762.2099999999991</v>
      </c>
      <c r="F10" s="1553">
        <v>12192.38</v>
      </c>
      <c r="G10" s="1554">
        <v>2430.17</v>
      </c>
      <c r="H10" s="1553">
        <v>13694.099999999999</v>
      </c>
      <c r="I10" s="388">
        <v>15427.669999999998</v>
      </c>
    </row>
    <row r="11" spans="1:9" ht="15">
      <c r="A11" s="1771" t="s">
        <v>920</v>
      </c>
      <c r="B11" s="1552">
        <v>96.41</v>
      </c>
      <c r="C11" s="1553">
        <v>82.53</v>
      </c>
      <c r="D11" s="1554">
        <v>13.879999999999995</v>
      </c>
      <c r="E11" s="1555">
        <v>1262.8900000000001</v>
      </c>
      <c r="F11" s="1553">
        <v>1647.13</v>
      </c>
      <c r="G11" s="1554">
        <v>384.24</v>
      </c>
      <c r="H11" s="1553">
        <v>1359.3000000000002</v>
      </c>
      <c r="I11" s="388">
        <v>1729.66</v>
      </c>
    </row>
    <row r="12" spans="1:9" ht="15.75">
      <c r="A12" s="1770" t="s">
        <v>921</v>
      </c>
      <c r="B12" s="1556">
        <v>76689.259999999995</v>
      </c>
      <c r="C12" s="1557">
        <v>66380.800000000003</v>
      </c>
      <c r="D12" s="1558">
        <v>10308.459999999992</v>
      </c>
      <c r="E12" s="1559">
        <v>650443.72</v>
      </c>
      <c r="F12" s="1557">
        <v>832171.55999999982</v>
      </c>
      <c r="G12" s="1558">
        <v>181727.83999999985</v>
      </c>
      <c r="H12" s="1557">
        <v>727132.98</v>
      </c>
      <c r="I12" s="1560">
        <v>898552.35999999987</v>
      </c>
    </row>
    <row r="13" spans="1:9" ht="15">
      <c r="A13" s="1771" t="s">
        <v>922</v>
      </c>
      <c r="B13" s="1552">
        <v>24.97</v>
      </c>
      <c r="C13" s="1553">
        <v>14.12</v>
      </c>
      <c r="D13" s="1554">
        <v>10.85</v>
      </c>
      <c r="E13" s="1555">
        <v>19544.55</v>
      </c>
      <c r="F13" s="1553">
        <v>28196.34</v>
      </c>
      <c r="G13" s="1554">
        <v>8651.7900000000009</v>
      </c>
      <c r="H13" s="1553">
        <v>19569.52</v>
      </c>
      <c r="I13" s="388">
        <v>28210.46</v>
      </c>
    </row>
    <row r="14" spans="1:9" ht="15">
      <c r="A14" s="1771" t="s">
        <v>923</v>
      </c>
      <c r="B14" s="1552">
        <v>172.97</v>
      </c>
      <c r="C14" s="1553">
        <v>153.12</v>
      </c>
      <c r="D14" s="1554">
        <v>19.849999999999994</v>
      </c>
      <c r="E14" s="1555">
        <v>15326.05</v>
      </c>
      <c r="F14" s="1553">
        <v>20404.580000000002</v>
      </c>
      <c r="G14" s="1554">
        <v>5078.5300000000025</v>
      </c>
      <c r="H14" s="1553">
        <v>15499.019999999999</v>
      </c>
      <c r="I14" s="388">
        <v>20557.7</v>
      </c>
    </row>
    <row r="15" spans="1:9" ht="15">
      <c r="A15" s="1771" t="s">
        <v>924</v>
      </c>
      <c r="B15" s="1552">
        <v>759.95</v>
      </c>
      <c r="C15" s="1553">
        <v>480.56</v>
      </c>
      <c r="D15" s="1554">
        <v>279.39000000000004</v>
      </c>
      <c r="E15" s="1555">
        <v>48534.18</v>
      </c>
      <c r="F15" s="1553">
        <v>67789.789999999994</v>
      </c>
      <c r="G15" s="1554">
        <v>19255.609999999993</v>
      </c>
      <c r="H15" s="1553">
        <v>49294.13</v>
      </c>
      <c r="I15" s="388">
        <v>68270.349999999991</v>
      </c>
    </row>
    <row r="16" spans="1:9" ht="15">
      <c r="A16" s="1771" t="s">
        <v>925</v>
      </c>
      <c r="B16" s="1552">
        <v>54545.57</v>
      </c>
      <c r="C16" s="1553">
        <v>48789.66</v>
      </c>
      <c r="D16" s="1554">
        <v>5755.9099999999962</v>
      </c>
      <c r="E16" s="1555">
        <v>153946.85999999999</v>
      </c>
      <c r="F16" s="1553">
        <v>194416.5</v>
      </c>
      <c r="G16" s="1554">
        <v>40469.640000000014</v>
      </c>
      <c r="H16" s="1553">
        <v>208492.43</v>
      </c>
      <c r="I16" s="388">
        <v>243206.16</v>
      </c>
    </row>
    <row r="17" spans="1:9" ht="15">
      <c r="A17" s="1771" t="s">
        <v>926</v>
      </c>
      <c r="B17" s="1552">
        <v>9213.67</v>
      </c>
      <c r="C17" s="1553">
        <v>8355.57</v>
      </c>
      <c r="D17" s="1554">
        <v>858.10000000000036</v>
      </c>
      <c r="E17" s="1555">
        <v>222945.92000000001</v>
      </c>
      <c r="F17" s="1553">
        <v>268762.7</v>
      </c>
      <c r="G17" s="1554">
        <v>45816.78</v>
      </c>
      <c r="H17" s="1553">
        <v>232159.59000000003</v>
      </c>
      <c r="I17" s="388">
        <v>277118.27</v>
      </c>
    </row>
    <row r="18" spans="1:9" ht="15">
      <c r="A18" s="1771" t="s">
        <v>927</v>
      </c>
      <c r="B18" s="1552">
        <v>2000.04</v>
      </c>
      <c r="C18" s="1553">
        <v>1759.49</v>
      </c>
      <c r="D18" s="1554">
        <v>240.54999999999995</v>
      </c>
      <c r="E18" s="1555">
        <v>104107.46</v>
      </c>
      <c r="F18" s="1553">
        <v>139075.1</v>
      </c>
      <c r="G18" s="1554">
        <v>34967.64</v>
      </c>
      <c r="H18" s="1553">
        <v>106107.5</v>
      </c>
      <c r="I18" s="388">
        <v>140834.59</v>
      </c>
    </row>
    <row r="19" spans="1:9" ht="15">
      <c r="A19" s="1771" t="s">
        <v>928</v>
      </c>
      <c r="B19" s="1552">
        <v>9834.5400000000009</v>
      </c>
      <c r="C19" s="1553">
        <v>6697.6</v>
      </c>
      <c r="D19" s="1554">
        <v>3136.9400000000005</v>
      </c>
      <c r="E19" s="1555">
        <v>84556.73</v>
      </c>
      <c r="F19" s="1553">
        <v>111411.36</v>
      </c>
      <c r="G19" s="1554">
        <v>26854.630000000005</v>
      </c>
      <c r="H19" s="1553">
        <v>94391.26999999999</v>
      </c>
      <c r="I19" s="388">
        <v>118108.96</v>
      </c>
    </row>
    <row r="20" spans="1:9" ht="15">
      <c r="A20" s="1771" t="s">
        <v>929</v>
      </c>
      <c r="B20" s="1552">
        <v>137.55000000000001</v>
      </c>
      <c r="C20" s="1553">
        <v>130.68</v>
      </c>
      <c r="D20" s="1554">
        <v>6.8700000000000045</v>
      </c>
      <c r="E20" s="1555">
        <v>1481.97</v>
      </c>
      <c r="F20" s="1553">
        <v>2115.19</v>
      </c>
      <c r="G20" s="1554">
        <v>633.22</v>
      </c>
      <c r="H20" s="1553">
        <v>1619.52</v>
      </c>
      <c r="I20" s="388">
        <v>2245.87</v>
      </c>
    </row>
    <row r="21" spans="1:9" ht="15.75">
      <c r="A21" s="1770" t="s">
        <v>930</v>
      </c>
      <c r="B21" s="1556">
        <v>15170.029999999999</v>
      </c>
      <c r="C21" s="1557">
        <v>12297.54</v>
      </c>
      <c r="D21" s="1558">
        <v>2872.489999999998</v>
      </c>
      <c r="E21" s="1559">
        <v>284252.63</v>
      </c>
      <c r="F21" s="1557">
        <v>383125.69000000006</v>
      </c>
      <c r="G21" s="1558">
        <v>98873.060000000056</v>
      </c>
      <c r="H21" s="1557">
        <v>299422.66000000003</v>
      </c>
      <c r="I21" s="1560">
        <v>395423.23000000004</v>
      </c>
    </row>
    <row r="22" spans="1:9" ht="15">
      <c r="A22" s="1771" t="s">
        <v>931</v>
      </c>
      <c r="B22" s="1552">
        <v>805.71</v>
      </c>
      <c r="C22" s="1553">
        <v>687.78</v>
      </c>
      <c r="D22" s="1554">
        <v>117.93000000000006</v>
      </c>
      <c r="E22" s="1555">
        <v>5624.99</v>
      </c>
      <c r="F22" s="1553">
        <v>7148.75</v>
      </c>
      <c r="G22" s="1554">
        <v>1523.7600000000002</v>
      </c>
      <c r="H22" s="1553">
        <v>6430.7</v>
      </c>
      <c r="I22" s="388">
        <v>7836.53</v>
      </c>
    </row>
    <row r="23" spans="1:9" ht="15">
      <c r="A23" s="1771" t="s">
        <v>932</v>
      </c>
      <c r="B23" s="1552">
        <v>56.42</v>
      </c>
      <c r="C23" s="1553">
        <v>36.159999999999997</v>
      </c>
      <c r="D23" s="1554">
        <v>20.260000000000005</v>
      </c>
      <c r="E23" s="1555">
        <v>3913.36</v>
      </c>
      <c r="F23" s="1553">
        <v>5035.2700000000004</v>
      </c>
      <c r="G23" s="1554">
        <v>1121.9100000000003</v>
      </c>
      <c r="H23" s="1553">
        <v>3969.78</v>
      </c>
      <c r="I23" s="388">
        <v>5071.43</v>
      </c>
    </row>
    <row r="24" spans="1:9" ht="15">
      <c r="A24" s="1771" t="s">
        <v>933</v>
      </c>
      <c r="B24" s="1552">
        <v>4317.41</v>
      </c>
      <c r="C24" s="1553">
        <v>3632.48</v>
      </c>
      <c r="D24" s="1554">
        <v>684.92999999999984</v>
      </c>
      <c r="E24" s="1555">
        <v>21091.56</v>
      </c>
      <c r="F24" s="1553">
        <v>28854.18</v>
      </c>
      <c r="G24" s="1554">
        <v>7762.619999999999</v>
      </c>
      <c r="H24" s="1553">
        <v>25408.97</v>
      </c>
      <c r="I24" s="388">
        <v>32486.66</v>
      </c>
    </row>
    <row r="25" spans="1:9" ht="15">
      <c r="A25" s="1771" t="s">
        <v>934</v>
      </c>
      <c r="B25" s="1552">
        <v>291.64</v>
      </c>
      <c r="C25" s="1553">
        <v>261.36</v>
      </c>
      <c r="D25" s="1554">
        <v>30.279999999999973</v>
      </c>
      <c r="E25" s="1555">
        <v>94389.39</v>
      </c>
      <c r="F25" s="1553">
        <v>136450.13</v>
      </c>
      <c r="G25" s="1554">
        <v>42060.740000000005</v>
      </c>
      <c r="H25" s="1553">
        <v>94681.03</v>
      </c>
      <c r="I25" s="388">
        <v>136711.49</v>
      </c>
    </row>
    <row r="26" spans="1:9" ht="15">
      <c r="A26" s="1771" t="s">
        <v>935</v>
      </c>
      <c r="B26" s="1552">
        <v>230.25</v>
      </c>
      <c r="C26" s="1553">
        <v>185.92</v>
      </c>
      <c r="D26" s="1554">
        <v>44.330000000000013</v>
      </c>
      <c r="E26" s="1555">
        <v>6826.5</v>
      </c>
      <c r="F26" s="1553">
        <v>8832.6200000000008</v>
      </c>
      <c r="G26" s="1554">
        <v>2006.1200000000008</v>
      </c>
      <c r="H26" s="1553">
        <v>7056.75</v>
      </c>
      <c r="I26" s="388">
        <v>9018.5400000000009</v>
      </c>
    </row>
    <row r="27" spans="1:9" ht="15">
      <c r="A27" s="1771" t="s">
        <v>936</v>
      </c>
      <c r="B27" s="1552">
        <v>123.23</v>
      </c>
      <c r="C27" s="1553">
        <v>94.51</v>
      </c>
      <c r="D27" s="1554">
        <v>28.72</v>
      </c>
      <c r="E27" s="1555">
        <v>20655.509999999998</v>
      </c>
      <c r="F27" s="1553">
        <v>28092.240000000002</v>
      </c>
      <c r="G27" s="1554">
        <v>7436.7300000000032</v>
      </c>
      <c r="H27" s="1553">
        <v>20778.739999999998</v>
      </c>
      <c r="I27" s="388">
        <v>28186.75</v>
      </c>
    </row>
    <row r="28" spans="1:9" ht="15">
      <c r="A28" s="1771" t="s">
        <v>937</v>
      </c>
      <c r="B28" s="1552">
        <v>176.87</v>
      </c>
      <c r="C28" s="1553">
        <v>172.19</v>
      </c>
      <c r="D28" s="1554">
        <v>4.6800000000000068</v>
      </c>
      <c r="E28" s="1555">
        <v>2140.1799999999998</v>
      </c>
      <c r="F28" s="1553">
        <v>2774.54</v>
      </c>
      <c r="G28" s="1554">
        <v>634.36000000000013</v>
      </c>
      <c r="H28" s="1553">
        <v>2317.0499999999997</v>
      </c>
      <c r="I28" s="388">
        <v>2946.73</v>
      </c>
    </row>
    <row r="29" spans="1:9" ht="15">
      <c r="A29" s="1771" t="s">
        <v>938</v>
      </c>
      <c r="B29" s="1552">
        <v>8081.18</v>
      </c>
      <c r="C29" s="1553">
        <v>6441.89</v>
      </c>
      <c r="D29" s="1554">
        <v>1639.29</v>
      </c>
      <c r="E29" s="1555">
        <v>61396.959999999999</v>
      </c>
      <c r="F29" s="1553">
        <v>73080.100000000006</v>
      </c>
      <c r="G29" s="1554">
        <v>11683.140000000007</v>
      </c>
      <c r="H29" s="1553">
        <v>69478.14</v>
      </c>
      <c r="I29" s="388">
        <v>79521.990000000005</v>
      </c>
    </row>
    <row r="30" spans="1:9" ht="15">
      <c r="A30" s="1771" t="s">
        <v>939</v>
      </c>
      <c r="B30" s="1552">
        <v>251.52</v>
      </c>
      <c r="C30" s="1553">
        <v>186.81</v>
      </c>
      <c r="D30" s="1554">
        <v>64.710000000000008</v>
      </c>
      <c r="E30" s="1555">
        <v>12920.54</v>
      </c>
      <c r="F30" s="1553">
        <v>17796.21</v>
      </c>
      <c r="G30" s="1554">
        <v>4875.6699999999983</v>
      </c>
      <c r="H30" s="1553">
        <v>13172.060000000001</v>
      </c>
      <c r="I30" s="388">
        <v>17983.02</v>
      </c>
    </row>
    <row r="31" spans="1:9" ht="15">
      <c r="A31" s="1771" t="s">
        <v>940</v>
      </c>
      <c r="B31" s="1552">
        <v>835.8</v>
      </c>
      <c r="C31" s="1553">
        <v>598.44000000000005</v>
      </c>
      <c r="D31" s="1554">
        <v>237.3599999999999</v>
      </c>
      <c r="E31" s="1555">
        <v>55293.64</v>
      </c>
      <c r="F31" s="1553">
        <v>75061.649999999994</v>
      </c>
      <c r="G31" s="1554">
        <v>19768.009999999995</v>
      </c>
      <c r="H31" s="1553">
        <v>56129.440000000002</v>
      </c>
      <c r="I31" s="388">
        <v>75660.09</v>
      </c>
    </row>
    <row r="32" spans="1:9" ht="15.75">
      <c r="A32" s="1770" t="s">
        <v>941</v>
      </c>
      <c r="B32" s="1556">
        <v>40888.39</v>
      </c>
      <c r="C32" s="1557">
        <v>38894.71</v>
      </c>
      <c r="D32" s="1558">
        <v>1993.6800000000003</v>
      </c>
      <c r="E32" s="1559">
        <v>521495.87</v>
      </c>
      <c r="F32" s="1557">
        <v>666301.55000000005</v>
      </c>
      <c r="G32" s="1558">
        <v>144805.68000000005</v>
      </c>
      <c r="H32" s="1557">
        <v>562384.26</v>
      </c>
      <c r="I32" s="1560">
        <v>705196.26</v>
      </c>
    </row>
    <row r="33" spans="1:9" ht="15">
      <c r="A33" s="1771" t="s">
        <v>942</v>
      </c>
      <c r="B33" s="1552">
        <v>28637.8</v>
      </c>
      <c r="C33" s="1553">
        <v>27612.5</v>
      </c>
      <c r="D33" s="1554">
        <v>1025.2999999999993</v>
      </c>
      <c r="E33" s="1555">
        <v>128694.09</v>
      </c>
      <c r="F33" s="1553">
        <v>169203.31</v>
      </c>
      <c r="G33" s="1554">
        <v>40509.22</v>
      </c>
      <c r="H33" s="1553">
        <v>157331.88999999998</v>
      </c>
      <c r="I33" s="388">
        <v>196815.81</v>
      </c>
    </row>
    <row r="34" spans="1:9" ht="15">
      <c r="A34" s="1771" t="s">
        <v>943</v>
      </c>
      <c r="B34" s="1552">
        <v>579.77</v>
      </c>
      <c r="C34" s="1553">
        <v>503.87</v>
      </c>
      <c r="D34" s="1554">
        <v>75.899999999999977</v>
      </c>
      <c r="E34" s="1555">
        <v>21731.53</v>
      </c>
      <c r="F34" s="1553">
        <v>26581.87</v>
      </c>
      <c r="G34" s="1554">
        <v>4850.34</v>
      </c>
      <c r="H34" s="1553">
        <v>22311.3</v>
      </c>
      <c r="I34" s="388">
        <v>27085.739999999998</v>
      </c>
    </row>
    <row r="35" spans="1:9" ht="15">
      <c r="A35" s="1771" t="s">
        <v>944</v>
      </c>
      <c r="B35" s="1552">
        <v>397.22</v>
      </c>
      <c r="C35" s="1553">
        <v>366.95</v>
      </c>
      <c r="D35" s="1554">
        <v>30.270000000000039</v>
      </c>
      <c r="E35" s="1555">
        <v>184471.43</v>
      </c>
      <c r="F35" s="1553">
        <v>234846.57</v>
      </c>
      <c r="G35" s="1554">
        <v>50375.140000000014</v>
      </c>
      <c r="H35" s="1553">
        <v>184868.65</v>
      </c>
      <c r="I35" s="388">
        <v>235213.52000000002</v>
      </c>
    </row>
    <row r="36" spans="1:9" ht="15">
      <c r="A36" s="1771" t="s">
        <v>945</v>
      </c>
      <c r="B36" s="1552">
        <v>2906.94</v>
      </c>
      <c r="C36" s="1553">
        <v>2727.33</v>
      </c>
      <c r="D36" s="1554">
        <v>179.61000000000013</v>
      </c>
      <c r="E36" s="1555">
        <v>63915.05</v>
      </c>
      <c r="F36" s="1553">
        <v>77303.960000000006</v>
      </c>
      <c r="G36" s="1554">
        <v>13388.910000000003</v>
      </c>
      <c r="H36" s="1553">
        <v>66821.990000000005</v>
      </c>
      <c r="I36" s="388">
        <v>80031.290000000008</v>
      </c>
    </row>
    <row r="37" spans="1:9" ht="15">
      <c r="A37" s="1771" t="s">
        <v>946</v>
      </c>
      <c r="B37" s="1552">
        <v>6118.32</v>
      </c>
      <c r="C37" s="1553">
        <v>5605.7</v>
      </c>
      <c r="D37" s="1554">
        <v>512.61999999999989</v>
      </c>
      <c r="E37" s="1555">
        <v>80265.259999999995</v>
      </c>
      <c r="F37" s="1553">
        <v>106481.92</v>
      </c>
      <c r="G37" s="1554">
        <v>26216.660000000003</v>
      </c>
      <c r="H37" s="1553">
        <v>86383.579999999987</v>
      </c>
      <c r="I37" s="388">
        <v>112087.62</v>
      </c>
    </row>
    <row r="38" spans="1:9" ht="15">
      <c r="A38" s="1771" t="s">
        <v>947</v>
      </c>
      <c r="B38" s="1547">
        <v>2248.34</v>
      </c>
      <c r="C38" s="1548">
        <v>2078.36</v>
      </c>
      <c r="D38" s="1549">
        <v>169.98000000000002</v>
      </c>
      <c r="E38" s="1550">
        <v>42418.51</v>
      </c>
      <c r="F38" s="1548">
        <v>51883.92</v>
      </c>
      <c r="G38" s="1549">
        <v>9465.4099999999962</v>
      </c>
      <c r="H38" s="1548">
        <v>44666.850000000006</v>
      </c>
      <c r="I38" s="1551">
        <v>53962.28</v>
      </c>
    </row>
    <row r="39" spans="1:9" s="567" customFormat="1" ht="16.5" thickBot="1">
      <c r="A39" s="1772"/>
      <c r="B39" s="857"/>
      <c r="C39" s="848"/>
      <c r="D39" s="858"/>
      <c r="E39" s="861"/>
      <c r="F39" s="848"/>
      <c r="G39" s="858"/>
      <c r="H39" s="848"/>
      <c r="I39" s="849"/>
    </row>
    <row r="40" spans="1:9" ht="15">
      <c r="A40" s="94"/>
      <c r="B40" s="95"/>
      <c r="C40" s="95"/>
      <c r="D40" s="95"/>
      <c r="E40" s="95"/>
      <c r="F40" s="95"/>
      <c r="G40" s="95"/>
      <c r="H40" s="95"/>
      <c r="I40" s="95"/>
    </row>
    <row r="41" spans="1:9">
      <c r="A41" s="584" t="s">
        <v>292</v>
      </c>
      <c r="B41" s="584"/>
      <c r="C41" s="584"/>
      <c r="D41" s="584"/>
      <c r="E41" s="584"/>
      <c r="F41" s="584"/>
      <c r="G41" s="584"/>
      <c r="H41" s="584"/>
      <c r="I41" s="584"/>
    </row>
    <row r="42" spans="1:9">
      <c r="A42" s="584" t="s">
        <v>320</v>
      </c>
      <c r="B42" s="584"/>
      <c r="C42" s="584"/>
      <c r="D42" s="584"/>
      <c r="E42" s="584"/>
      <c r="F42" s="584"/>
      <c r="G42" s="584"/>
      <c r="H42" s="584"/>
      <c r="I42" s="584"/>
    </row>
    <row r="43" spans="1:9">
      <c r="A43" s="584" t="s">
        <v>321</v>
      </c>
      <c r="B43" s="584"/>
      <c r="C43" s="584"/>
      <c r="D43" s="584"/>
      <c r="E43" s="584"/>
      <c r="F43" s="584"/>
      <c r="G43" s="584"/>
      <c r="H43" s="584"/>
      <c r="I43" s="584"/>
    </row>
    <row r="44" spans="1:9" ht="44.25" customHeight="1">
      <c r="A44" s="2049" t="s">
        <v>318</v>
      </c>
      <c r="B44" s="2089"/>
      <c r="C44" s="2089"/>
      <c r="D44" s="2089"/>
      <c r="E44" s="2089"/>
      <c r="F44" s="2089"/>
      <c r="G44" s="2089"/>
      <c r="H44" s="2089"/>
      <c r="I44" s="2089"/>
    </row>
    <row r="45" spans="1:9" ht="15">
      <c r="A45" s="94"/>
      <c r="B45" s="95"/>
      <c r="C45" s="95"/>
      <c r="D45" s="95"/>
      <c r="E45" s="95"/>
      <c r="F45" s="95"/>
      <c r="G45" s="95"/>
      <c r="H45" s="95"/>
      <c r="I45" s="95"/>
    </row>
  </sheetData>
  <mergeCells count="6">
    <mergeCell ref="A1:I1"/>
    <mergeCell ref="A44:I44"/>
    <mergeCell ref="A2:A3"/>
    <mergeCell ref="E2:G2"/>
    <mergeCell ref="H2:I2"/>
    <mergeCell ref="B2:D2"/>
  </mergeCells>
  <printOptions horizontalCentered="1"/>
  <pageMargins left="0.7" right="0.7" top="0.75" bottom="0.5" header="0.3" footer="0.3"/>
  <pageSetup scale="67" orientation="landscape" r:id="rId1"/>
  <headerFooter scaleWithDoc="0">
    <oddFooter>&amp;R2016 Data Tables</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12C5B-7316-4E55-B4B7-F9CC9DD7E313}">
  <sheetPr>
    <pageSetUpPr fitToPage="1"/>
  </sheetPr>
  <dimension ref="A1:I45"/>
  <sheetViews>
    <sheetView zoomScale="75" zoomScaleNormal="75" workbookViewId="0">
      <selection sqref="A1:I1"/>
    </sheetView>
  </sheetViews>
  <sheetFormatPr defaultColWidth="9.140625" defaultRowHeight="12.75"/>
  <cols>
    <col min="1" max="1" width="28.28515625" style="43" bestFit="1" customWidth="1"/>
    <col min="2" max="9" width="18.7109375" style="43" customWidth="1"/>
  </cols>
  <sheetData>
    <row r="1" spans="1:9" ht="79.5" customHeight="1" thickBot="1">
      <c r="A1" s="1958" t="s">
        <v>789</v>
      </c>
      <c r="B1" s="1959"/>
      <c r="C1" s="1959"/>
      <c r="D1" s="1959"/>
      <c r="E1" s="1959"/>
      <c r="F1" s="1959"/>
      <c r="G1" s="1959"/>
      <c r="H1" s="1959"/>
      <c r="I1" s="1960"/>
    </row>
    <row r="2" spans="1:9" ht="30" customHeight="1">
      <c r="A2" s="2121" t="s">
        <v>319</v>
      </c>
      <c r="B2" s="2124" t="s">
        <v>302</v>
      </c>
      <c r="C2" s="1973"/>
      <c r="D2" s="1989"/>
      <c r="E2" s="2122" t="s">
        <v>301</v>
      </c>
      <c r="F2" s="1973"/>
      <c r="G2" s="1989"/>
      <c r="H2" s="2123" t="s">
        <v>151</v>
      </c>
      <c r="I2" s="2103"/>
    </row>
    <row r="3" spans="1:9" ht="45" customHeight="1" thickBot="1">
      <c r="A3" s="1975"/>
      <c r="B3" s="851" t="s">
        <v>499</v>
      </c>
      <c r="C3" s="146" t="s">
        <v>500</v>
      </c>
      <c r="D3" s="852" t="s">
        <v>502</v>
      </c>
      <c r="E3" s="859" t="s">
        <v>499</v>
      </c>
      <c r="F3" s="146" t="s">
        <v>500</v>
      </c>
      <c r="G3" s="852" t="s">
        <v>501</v>
      </c>
      <c r="H3" s="146" t="s">
        <v>499</v>
      </c>
      <c r="I3" s="844" t="s">
        <v>500</v>
      </c>
    </row>
    <row r="4" spans="1:9" s="567" customFormat="1" ht="15" customHeight="1">
      <c r="A4" s="1766"/>
      <c r="B4" s="853"/>
      <c r="C4" s="1944"/>
      <c r="D4" s="854"/>
      <c r="E4" s="862"/>
      <c r="F4" s="1944"/>
      <c r="G4" s="854"/>
      <c r="H4" s="1944"/>
      <c r="I4" s="845"/>
    </row>
    <row r="5" spans="1:9" ht="15" customHeight="1">
      <c r="A5" s="1767" t="s">
        <v>948</v>
      </c>
      <c r="B5" s="1561">
        <v>7808.5000000000009</v>
      </c>
      <c r="C5" s="1945">
        <v>7137.03</v>
      </c>
      <c r="D5" s="1562">
        <v>671.47</v>
      </c>
      <c r="E5" s="1563">
        <v>53406.2</v>
      </c>
      <c r="F5" s="1945">
        <v>72467.39</v>
      </c>
      <c r="G5" s="1562">
        <v>19061.190000000002</v>
      </c>
      <c r="H5" s="1945">
        <v>61214.7</v>
      </c>
      <c r="I5" s="1564">
        <v>79604.42</v>
      </c>
    </row>
    <row r="6" spans="1:9" ht="15" customHeight="1">
      <c r="A6" s="1768" t="s">
        <v>949</v>
      </c>
      <c r="B6" s="1574">
        <v>416.72</v>
      </c>
      <c r="C6" s="1946">
        <v>390.09</v>
      </c>
      <c r="D6" s="1575">
        <v>26.630000000000052</v>
      </c>
      <c r="E6" s="1576">
        <v>12100.02</v>
      </c>
      <c r="F6" s="1946">
        <v>16234.66</v>
      </c>
      <c r="G6" s="1575">
        <v>4134.6399999999994</v>
      </c>
      <c r="H6" s="1946">
        <v>12516.74</v>
      </c>
      <c r="I6" s="1577">
        <v>16624.75</v>
      </c>
    </row>
    <row r="7" spans="1:9" ht="15" customHeight="1">
      <c r="A7" s="1768" t="s">
        <v>950</v>
      </c>
      <c r="B7" s="1574">
        <v>2064.1999999999998</v>
      </c>
      <c r="C7" s="1946">
        <v>1834.28</v>
      </c>
      <c r="D7" s="1575">
        <v>229.91999999999985</v>
      </c>
      <c r="E7" s="1576">
        <v>6751.75</v>
      </c>
      <c r="F7" s="1946">
        <v>10266.42</v>
      </c>
      <c r="G7" s="1575">
        <v>3514.67</v>
      </c>
      <c r="H7" s="1946">
        <v>8815.9500000000007</v>
      </c>
      <c r="I7" s="1577">
        <v>12100.7</v>
      </c>
    </row>
    <row r="8" spans="1:9" ht="15" customHeight="1">
      <c r="A8" s="1768" t="s">
        <v>951</v>
      </c>
      <c r="B8" s="1574">
        <v>1453.72</v>
      </c>
      <c r="C8" s="1946">
        <v>1207.8599999999999</v>
      </c>
      <c r="D8" s="1575">
        <v>245.86000000000013</v>
      </c>
      <c r="E8" s="1576">
        <v>28668.74</v>
      </c>
      <c r="F8" s="1946">
        <v>38180.879999999997</v>
      </c>
      <c r="G8" s="1575">
        <v>9512.1399999999958</v>
      </c>
      <c r="H8" s="1946">
        <v>30122.460000000003</v>
      </c>
      <c r="I8" s="1577">
        <v>39388.74</v>
      </c>
    </row>
    <row r="9" spans="1:9" ht="15" customHeight="1">
      <c r="A9" s="1768" t="s">
        <v>952</v>
      </c>
      <c r="B9" s="1574">
        <v>3860.13</v>
      </c>
      <c r="C9" s="1946">
        <v>3694.34</v>
      </c>
      <c r="D9" s="1575">
        <v>165.78999999999996</v>
      </c>
      <c r="E9" s="1576">
        <v>4048.1</v>
      </c>
      <c r="F9" s="1946">
        <v>5280.34</v>
      </c>
      <c r="G9" s="1575">
        <v>1232.2400000000002</v>
      </c>
      <c r="H9" s="1946">
        <v>7908.23</v>
      </c>
      <c r="I9" s="1577">
        <v>8974.68</v>
      </c>
    </row>
    <row r="10" spans="1:9" ht="15" customHeight="1">
      <c r="A10" s="1768" t="s">
        <v>953</v>
      </c>
      <c r="B10" s="1574">
        <v>13.39</v>
      </c>
      <c r="C10" s="1946">
        <v>10.24</v>
      </c>
      <c r="D10" s="1575">
        <v>3.1500000000000004</v>
      </c>
      <c r="E10" s="1576">
        <v>1141.03</v>
      </c>
      <c r="F10" s="1946">
        <v>1550.54</v>
      </c>
      <c r="G10" s="1575">
        <v>409.51</v>
      </c>
      <c r="H10" s="1946">
        <v>1154.42</v>
      </c>
      <c r="I10" s="1577">
        <v>1560.78</v>
      </c>
    </row>
    <row r="11" spans="1:9" ht="15" customHeight="1">
      <c r="A11" s="1768" t="s">
        <v>954</v>
      </c>
      <c r="B11" s="1574">
        <v>0.34</v>
      </c>
      <c r="C11" s="1946">
        <v>0.22</v>
      </c>
      <c r="D11" s="1575">
        <v>0.12000000000000002</v>
      </c>
      <c r="E11" s="1576">
        <v>696.56</v>
      </c>
      <c r="F11" s="1946">
        <v>954.55</v>
      </c>
      <c r="G11" s="1575">
        <v>257.99</v>
      </c>
      <c r="H11" s="1946">
        <v>696.9</v>
      </c>
      <c r="I11" s="1577">
        <v>954.77</v>
      </c>
    </row>
    <row r="12" spans="1:9" ht="15" customHeight="1">
      <c r="A12" s="1767" t="s">
        <v>955</v>
      </c>
      <c r="B12" s="1578">
        <v>10035.9</v>
      </c>
      <c r="C12" s="1947">
        <v>8108.1</v>
      </c>
      <c r="D12" s="1579">
        <v>1927.7999999999993</v>
      </c>
      <c r="E12" s="1580">
        <v>213892.91999999998</v>
      </c>
      <c r="F12" s="1947">
        <v>275555.40999999997</v>
      </c>
      <c r="G12" s="1579">
        <v>61662.489999999991</v>
      </c>
      <c r="H12" s="1947">
        <v>223928.81999999998</v>
      </c>
      <c r="I12" s="1581">
        <v>283663.50999999995</v>
      </c>
    </row>
    <row r="13" spans="1:9" ht="15" customHeight="1">
      <c r="A13" s="1768" t="s">
        <v>956</v>
      </c>
      <c r="B13" s="1574">
        <v>517.66</v>
      </c>
      <c r="C13" s="1946">
        <v>383</v>
      </c>
      <c r="D13" s="1575">
        <v>134.65999999999997</v>
      </c>
      <c r="E13" s="1576">
        <v>10385.540000000001</v>
      </c>
      <c r="F13" s="1946">
        <v>13905</v>
      </c>
      <c r="G13" s="1575">
        <v>3519.4599999999991</v>
      </c>
      <c r="H13" s="1946">
        <v>10903.2</v>
      </c>
      <c r="I13" s="1577">
        <v>14288</v>
      </c>
    </row>
    <row r="14" spans="1:9" ht="15" customHeight="1">
      <c r="A14" s="1768" t="s">
        <v>957</v>
      </c>
      <c r="B14" s="1574">
        <v>55.18</v>
      </c>
      <c r="C14" s="1946">
        <v>49.57</v>
      </c>
      <c r="D14" s="1575">
        <v>5.6099999999999994</v>
      </c>
      <c r="E14" s="1576">
        <v>10331.040000000001</v>
      </c>
      <c r="F14" s="1946">
        <v>12572.87</v>
      </c>
      <c r="G14" s="1575">
        <v>2241.83</v>
      </c>
      <c r="H14" s="1946">
        <v>10386.220000000001</v>
      </c>
      <c r="I14" s="1577">
        <v>12622.44</v>
      </c>
    </row>
    <row r="15" spans="1:9" ht="15" customHeight="1">
      <c r="A15" s="1768" t="s">
        <v>958</v>
      </c>
      <c r="B15" s="1574">
        <v>25.37</v>
      </c>
      <c r="C15" s="1946">
        <v>18.47</v>
      </c>
      <c r="D15" s="1575">
        <v>6.9000000000000021</v>
      </c>
      <c r="E15" s="1576">
        <v>4956.07</v>
      </c>
      <c r="F15" s="1946">
        <v>6653.86</v>
      </c>
      <c r="G15" s="1575">
        <v>1697.79</v>
      </c>
      <c r="H15" s="1946">
        <v>4981.4399999999996</v>
      </c>
      <c r="I15" s="1577">
        <v>6672.33</v>
      </c>
    </row>
    <row r="16" spans="1:9" ht="15" customHeight="1">
      <c r="A16" s="1768" t="s">
        <v>959</v>
      </c>
      <c r="B16" s="1574">
        <v>9437.69</v>
      </c>
      <c r="C16" s="1946">
        <v>7657.06</v>
      </c>
      <c r="D16" s="1575">
        <v>1780.63</v>
      </c>
      <c r="E16" s="1576">
        <v>188220.27</v>
      </c>
      <c r="F16" s="1946">
        <v>242423.67999999999</v>
      </c>
      <c r="G16" s="1575">
        <v>54203.41</v>
      </c>
      <c r="H16" s="1946">
        <v>197657.96</v>
      </c>
      <c r="I16" s="1577">
        <v>250080.74</v>
      </c>
    </row>
    <row r="17" spans="1:9" ht="15" customHeight="1">
      <c r="A17" s="1767" t="s">
        <v>960</v>
      </c>
      <c r="B17" s="1578">
        <v>1013.8100000000001</v>
      </c>
      <c r="C17" s="1947">
        <v>953.56000000000006</v>
      </c>
      <c r="D17" s="1579">
        <v>60.25</v>
      </c>
      <c r="E17" s="1580">
        <v>22779.78</v>
      </c>
      <c r="F17" s="1947">
        <v>28971.649999999998</v>
      </c>
      <c r="G17" s="1579">
        <v>6191.869999999999</v>
      </c>
      <c r="H17" s="1947">
        <v>23793.59</v>
      </c>
      <c r="I17" s="1581">
        <v>29925.21</v>
      </c>
    </row>
    <row r="18" spans="1:9" ht="15" customHeight="1">
      <c r="A18" s="1768" t="s">
        <v>961</v>
      </c>
      <c r="B18" s="1574">
        <v>47.5</v>
      </c>
      <c r="C18" s="1946">
        <v>38.799999999999997</v>
      </c>
      <c r="D18" s="1575">
        <v>8.7000000000000028</v>
      </c>
      <c r="E18" s="1576">
        <v>7604.98</v>
      </c>
      <c r="F18" s="1946">
        <v>10156.16</v>
      </c>
      <c r="G18" s="1575">
        <v>2551.1800000000003</v>
      </c>
      <c r="H18" s="1946">
        <v>7652.48</v>
      </c>
      <c r="I18" s="1577">
        <v>10194.959999999999</v>
      </c>
    </row>
    <row r="19" spans="1:9" ht="15" customHeight="1">
      <c r="A19" s="1768" t="s">
        <v>962</v>
      </c>
      <c r="B19" s="1574">
        <v>18.309999999999999</v>
      </c>
      <c r="C19" s="1946">
        <v>12.57</v>
      </c>
      <c r="D19" s="1575">
        <v>5.7399999999999984</v>
      </c>
      <c r="E19" s="1576">
        <v>2604.65</v>
      </c>
      <c r="F19" s="1946">
        <v>3508.85</v>
      </c>
      <c r="G19" s="1575">
        <v>904.19999999999982</v>
      </c>
      <c r="H19" s="1946">
        <v>2622.96</v>
      </c>
      <c r="I19" s="1577">
        <v>3521.42</v>
      </c>
    </row>
    <row r="20" spans="1:9" ht="15" customHeight="1">
      <c r="A20" s="1768" t="s">
        <v>963</v>
      </c>
      <c r="B20" s="1574">
        <v>3.09</v>
      </c>
      <c r="C20" s="1946">
        <v>2.44</v>
      </c>
      <c r="D20" s="1575">
        <v>0.64999999999999991</v>
      </c>
      <c r="E20" s="1576">
        <v>781.97</v>
      </c>
      <c r="F20" s="1946">
        <v>1073.74</v>
      </c>
      <c r="G20" s="1575">
        <v>291.77</v>
      </c>
      <c r="H20" s="1946">
        <v>785.06000000000006</v>
      </c>
      <c r="I20" s="1577">
        <v>1076.18</v>
      </c>
    </row>
    <row r="21" spans="1:9" ht="15" customHeight="1">
      <c r="A21" s="1768" t="s">
        <v>964</v>
      </c>
      <c r="B21" s="1574">
        <v>7.73</v>
      </c>
      <c r="C21" s="1946">
        <v>4.88</v>
      </c>
      <c r="D21" s="1575">
        <v>2.8500000000000005</v>
      </c>
      <c r="E21" s="1576">
        <v>2287.36</v>
      </c>
      <c r="F21" s="1946">
        <v>3016.35</v>
      </c>
      <c r="G21" s="1575">
        <v>728.98999999999978</v>
      </c>
      <c r="H21" s="1946">
        <v>2295.09</v>
      </c>
      <c r="I21" s="1577">
        <v>3021.23</v>
      </c>
    </row>
    <row r="22" spans="1:9" ht="15" customHeight="1">
      <c r="A22" s="1768" t="s">
        <v>965</v>
      </c>
      <c r="B22" s="1574">
        <v>933.95</v>
      </c>
      <c r="C22" s="1946">
        <v>893</v>
      </c>
      <c r="D22" s="1575">
        <v>40.950000000000045</v>
      </c>
      <c r="E22" s="1576">
        <v>9367.7900000000009</v>
      </c>
      <c r="F22" s="1946">
        <v>11038.1</v>
      </c>
      <c r="G22" s="1575">
        <v>1670.3099999999995</v>
      </c>
      <c r="H22" s="1946">
        <v>10301.740000000002</v>
      </c>
      <c r="I22" s="1577">
        <v>11931.1</v>
      </c>
    </row>
    <row r="23" spans="1:9" ht="15" customHeight="1">
      <c r="A23" s="1768" t="s">
        <v>966</v>
      </c>
      <c r="B23" s="1574">
        <v>3.23</v>
      </c>
      <c r="C23" s="1946">
        <v>1.87</v>
      </c>
      <c r="D23" s="1575">
        <v>1.3599999999999999</v>
      </c>
      <c r="E23" s="1576">
        <v>133.03</v>
      </c>
      <c r="F23" s="1946">
        <v>178.45</v>
      </c>
      <c r="G23" s="1575">
        <v>45.419999999999987</v>
      </c>
      <c r="H23" s="1946">
        <v>136.26</v>
      </c>
      <c r="I23" s="1577">
        <v>180.32</v>
      </c>
    </row>
    <row r="24" spans="1:9" ht="15" customHeight="1">
      <c r="A24" s="1767" t="s">
        <v>967</v>
      </c>
      <c r="B24" s="1578">
        <v>13543.36</v>
      </c>
      <c r="C24" s="1947">
        <v>11765.23</v>
      </c>
      <c r="D24" s="1579">
        <v>1778.130000000001</v>
      </c>
      <c r="E24" s="1580">
        <v>218032.47000000003</v>
      </c>
      <c r="F24" s="1947">
        <v>282797.47000000003</v>
      </c>
      <c r="G24" s="1579">
        <v>64765</v>
      </c>
      <c r="H24" s="1947">
        <v>231575.83000000002</v>
      </c>
      <c r="I24" s="1581">
        <v>294562.7</v>
      </c>
    </row>
    <row r="25" spans="1:9" ht="15" customHeight="1">
      <c r="A25" s="1768" t="s">
        <v>968</v>
      </c>
      <c r="B25" s="1574">
        <v>190.49</v>
      </c>
      <c r="C25" s="1946">
        <v>168.83</v>
      </c>
      <c r="D25" s="1575">
        <v>21.659999999999997</v>
      </c>
      <c r="E25" s="1576">
        <v>371.18</v>
      </c>
      <c r="F25" s="1946">
        <v>581.29</v>
      </c>
      <c r="G25" s="1575">
        <v>210.10999999999996</v>
      </c>
      <c r="H25" s="1946">
        <v>561.67000000000007</v>
      </c>
      <c r="I25" s="1577">
        <v>750.12</v>
      </c>
    </row>
    <row r="26" spans="1:9" ht="15" customHeight="1">
      <c r="A26" s="1768" t="s">
        <v>969</v>
      </c>
      <c r="B26" s="1574">
        <v>7645.53</v>
      </c>
      <c r="C26" s="1946">
        <v>6419.76</v>
      </c>
      <c r="D26" s="1575">
        <v>1225.7699999999995</v>
      </c>
      <c r="E26" s="1576">
        <v>131026.69</v>
      </c>
      <c r="F26" s="1946">
        <v>169711.89</v>
      </c>
      <c r="G26" s="1575">
        <v>38685.200000000012</v>
      </c>
      <c r="H26" s="1946">
        <v>138672.22</v>
      </c>
      <c r="I26" s="1577">
        <v>176131.65000000002</v>
      </c>
    </row>
    <row r="27" spans="1:9" ht="15" customHeight="1">
      <c r="A27" s="1768" t="s">
        <v>970</v>
      </c>
      <c r="B27" s="1574">
        <v>353.66</v>
      </c>
      <c r="C27" s="1946">
        <v>319.25</v>
      </c>
      <c r="D27" s="1575">
        <v>34.410000000000025</v>
      </c>
      <c r="E27" s="1576">
        <v>3656.57</v>
      </c>
      <c r="F27" s="1946">
        <v>5381.97</v>
      </c>
      <c r="G27" s="1575">
        <v>1725.4</v>
      </c>
      <c r="H27" s="1946">
        <v>4010.23</v>
      </c>
      <c r="I27" s="1577">
        <v>5701.22</v>
      </c>
    </row>
    <row r="28" spans="1:9" ht="15" customHeight="1">
      <c r="A28" s="1768" t="s">
        <v>971</v>
      </c>
      <c r="B28" s="1574">
        <v>105.4</v>
      </c>
      <c r="C28" s="1946">
        <v>72.819999999999993</v>
      </c>
      <c r="D28" s="1575">
        <v>32.580000000000013</v>
      </c>
      <c r="E28" s="1576">
        <v>9672.51</v>
      </c>
      <c r="F28" s="1946">
        <v>13033.6</v>
      </c>
      <c r="G28" s="1575">
        <v>3361.09</v>
      </c>
      <c r="H28" s="1946">
        <v>9777.91</v>
      </c>
      <c r="I28" s="1577">
        <v>13106.42</v>
      </c>
    </row>
    <row r="29" spans="1:9" ht="15" customHeight="1">
      <c r="A29" s="1768" t="s">
        <v>972</v>
      </c>
      <c r="B29" s="1574">
        <v>5248.28</v>
      </c>
      <c r="C29" s="1946">
        <v>4784.57</v>
      </c>
      <c r="D29" s="1575">
        <v>463.71000000000004</v>
      </c>
      <c r="E29" s="1576">
        <v>73305.52</v>
      </c>
      <c r="F29" s="1946">
        <v>94088.72</v>
      </c>
      <c r="G29" s="1575">
        <v>20783.199999999997</v>
      </c>
      <c r="H29" s="1946">
        <v>78553.8</v>
      </c>
      <c r="I29" s="1577">
        <v>98873.290000000008</v>
      </c>
    </row>
    <row r="30" spans="1:9" ht="15" customHeight="1">
      <c r="A30" s="1767" t="s">
        <v>973</v>
      </c>
      <c r="B30" s="1578">
        <v>12.08</v>
      </c>
      <c r="C30" s="1947">
        <v>10.89</v>
      </c>
      <c r="D30" s="1579">
        <v>1.1899999999999995</v>
      </c>
      <c r="E30" s="1580">
        <v>3403.94</v>
      </c>
      <c r="F30" s="1947">
        <v>4890.7100000000009</v>
      </c>
      <c r="G30" s="1579">
        <v>1486.7700000000009</v>
      </c>
      <c r="H30" s="1947">
        <v>3416.02</v>
      </c>
      <c r="I30" s="1581">
        <v>4901.6000000000013</v>
      </c>
    </row>
    <row r="31" spans="1:9" ht="15" customHeight="1">
      <c r="A31" s="1768" t="s">
        <v>974</v>
      </c>
      <c r="B31" s="1574">
        <v>12.08</v>
      </c>
      <c r="C31" s="1946">
        <v>10.89</v>
      </c>
      <c r="D31" s="1575">
        <v>1.1899999999999995</v>
      </c>
      <c r="E31" s="1576">
        <v>3215.25</v>
      </c>
      <c r="F31" s="1946">
        <v>4648.3900000000003</v>
      </c>
      <c r="G31" s="1575">
        <v>1433.1400000000003</v>
      </c>
      <c r="H31" s="1946">
        <v>3227.33</v>
      </c>
      <c r="I31" s="1577">
        <v>4659.2800000000007</v>
      </c>
    </row>
    <row r="32" spans="1:9" ht="15" customHeight="1">
      <c r="A32" s="1768" t="s">
        <v>975</v>
      </c>
      <c r="B32" s="1574" t="s">
        <v>164</v>
      </c>
      <c r="C32" s="1946" t="s">
        <v>164</v>
      </c>
      <c r="D32" s="1575" t="s">
        <v>164</v>
      </c>
      <c r="E32" s="1576">
        <v>183.81</v>
      </c>
      <c r="F32" s="1946">
        <v>235.43</v>
      </c>
      <c r="G32" s="1575">
        <v>51.620000000000005</v>
      </c>
      <c r="H32" s="1946">
        <v>183.81</v>
      </c>
      <c r="I32" s="1577">
        <v>235.43</v>
      </c>
    </row>
    <row r="33" spans="1:9" ht="15" customHeight="1">
      <c r="A33" s="1768" t="s">
        <v>976</v>
      </c>
      <c r="B33" s="1574" t="s">
        <v>164</v>
      </c>
      <c r="C33" s="1946" t="s">
        <v>164</v>
      </c>
      <c r="D33" s="1575" t="s">
        <v>164</v>
      </c>
      <c r="E33" s="1576">
        <v>4.88</v>
      </c>
      <c r="F33" s="1946">
        <v>6.8900000000000006</v>
      </c>
      <c r="G33" s="1575">
        <v>2.0100000000000007</v>
      </c>
      <c r="H33" s="1946">
        <v>4.88</v>
      </c>
      <c r="I33" s="1577">
        <v>6.8900000000000006</v>
      </c>
    </row>
    <row r="34" spans="1:9" ht="15" customHeight="1">
      <c r="A34" s="1767" t="s">
        <v>977</v>
      </c>
      <c r="B34" s="1578">
        <v>237.08</v>
      </c>
      <c r="C34" s="1947">
        <v>203.01</v>
      </c>
      <c r="D34" s="1579">
        <v>34.070000000000022</v>
      </c>
      <c r="E34" s="1580">
        <v>1077.21</v>
      </c>
      <c r="F34" s="1947">
        <v>1465.77</v>
      </c>
      <c r="G34" s="1579">
        <v>388.55999999999995</v>
      </c>
      <c r="H34" s="1947">
        <v>1314.29</v>
      </c>
      <c r="I34" s="1581">
        <v>1668.78</v>
      </c>
    </row>
    <row r="35" spans="1:9" s="567" customFormat="1" ht="15" customHeight="1">
      <c r="A35" s="1767"/>
      <c r="B35" s="853"/>
      <c r="C35" s="1944"/>
      <c r="D35" s="854"/>
      <c r="E35" s="862"/>
      <c r="F35" s="1944"/>
      <c r="G35" s="854"/>
      <c r="H35" s="1944"/>
      <c r="I35" s="845"/>
    </row>
    <row r="36" spans="1:9" ht="15" customHeight="1">
      <c r="A36" s="1767" t="s">
        <v>861</v>
      </c>
      <c r="B36" s="1565">
        <v>171234.01999999996</v>
      </c>
      <c r="C36" s="1948">
        <v>150526.37</v>
      </c>
      <c r="D36" s="1948">
        <v>20707.649999999991</v>
      </c>
      <c r="E36" s="1567">
        <v>2179429.39</v>
      </c>
      <c r="F36" s="1948">
        <v>2828597.41</v>
      </c>
      <c r="G36" s="1566">
        <v>649168.02</v>
      </c>
      <c r="H36" s="1948">
        <v>2350663.41</v>
      </c>
      <c r="I36" s="1568">
        <v>2979123.78</v>
      </c>
    </row>
    <row r="37" spans="1:9" s="567" customFormat="1" ht="15" customHeight="1" thickBot="1">
      <c r="A37" s="1769"/>
      <c r="B37" s="1569"/>
      <c r="C37" s="1570"/>
      <c r="D37" s="1571"/>
      <c r="E37" s="1572"/>
      <c r="F37" s="1570"/>
      <c r="G37" s="1571"/>
      <c r="H37" s="1570"/>
      <c r="I37" s="1573"/>
    </row>
    <row r="39" spans="1:9">
      <c r="A39" s="1943" t="s">
        <v>292</v>
      </c>
      <c r="B39" s="1943"/>
      <c r="C39" s="1943"/>
      <c r="D39" s="1943"/>
      <c r="E39" s="1943"/>
      <c r="F39" s="1943"/>
      <c r="G39" s="1943"/>
      <c r="H39" s="1943"/>
      <c r="I39" s="1943"/>
    </row>
    <row r="40" spans="1:9">
      <c r="A40" s="1943" t="s">
        <v>320</v>
      </c>
      <c r="B40" s="1943"/>
      <c r="C40" s="1943"/>
      <c r="D40" s="1943"/>
      <c r="E40" s="1943"/>
      <c r="F40" s="1943"/>
      <c r="G40" s="1943"/>
      <c r="H40" s="1943"/>
      <c r="I40" s="1943"/>
    </row>
    <row r="41" spans="1:9">
      <c r="A41" s="1943" t="s">
        <v>321</v>
      </c>
      <c r="B41" s="1943"/>
      <c r="C41" s="1943"/>
      <c r="D41" s="1943"/>
      <c r="E41" s="1943"/>
      <c r="F41" s="1943"/>
      <c r="G41" s="1943"/>
      <c r="H41" s="1943"/>
      <c r="I41" s="1943"/>
    </row>
    <row r="42" spans="1:9" s="449" customFormat="1" ht="33.950000000000003" customHeight="1">
      <c r="A42" s="2049" t="s">
        <v>318</v>
      </c>
      <c r="B42" s="2089"/>
      <c r="C42" s="2089"/>
      <c r="D42" s="2089"/>
      <c r="E42" s="2089"/>
      <c r="F42" s="2089"/>
      <c r="G42" s="2089"/>
      <c r="H42" s="2089"/>
      <c r="I42" s="2089"/>
    </row>
    <row r="45" spans="1:9">
      <c r="A45" s="850"/>
    </row>
  </sheetData>
  <mergeCells count="6">
    <mergeCell ref="A42:I42"/>
    <mergeCell ref="A1:I1"/>
    <mergeCell ref="A2:A3"/>
    <mergeCell ref="B2:D2"/>
    <mergeCell ref="E2:G2"/>
    <mergeCell ref="H2:I2"/>
  </mergeCells>
  <printOptions horizontalCentered="1"/>
  <pageMargins left="0.7" right="0.7" top="0.75" bottom="0.5" header="0.3" footer="0.3"/>
  <pageSetup scale="70" orientation="landscape" r:id="rId1"/>
  <headerFooter scaleWithDoc="0">
    <oddFooter>&amp;R2016 Data Tables</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2F0BF-5AB4-44BC-9A4D-7E6D4777BD8C}">
  <sheetPr>
    <pageSetUpPr fitToPage="1"/>
  </sheetPr>
  <dimension ref="A1:H91"/>
  <sheetViews>
    <sheetView zoomScale="80" zoomScaleNormal="80" workbookViewId="0">
      <selection sqref="A1:H1"/>
    </sheetView>
  </sheetViews>
  <sheetFormatPr defaultColWidth="8.85546875" defaultRowHeight="12.75"/>
  <cols>
    <col min="1" max="1" width="27.5703125" style="43" customWidth="1"/>
    <col min="2" max="2" width="9.7109375" style="43" customWidth="1"/>
    <col min="3" max="3" width="21.7109375" style="43" customWidth="1"/>
    <col min="4" max="4" width="10.7109375" style="43" customWidth="1"/>
    <col min="5" max="5" width="18.28515625" style="48" customWidth="1"/>
    <col min="6" max="6" width="12.140625" style="43" bestFit="1" customWidth="1"/>
    <col min="7" max="8" width="18.7109375" style="43" customWidth="1"/>
    <col min="9" max="16384" width="8.85546875" style="225"/>
  </cols>
  <sheetData>
    <row r="1" spans="1:8" ht="99.95" customHeight="1" thickBot="1">
      <c r="A1" s="2126" t="s">
        <v>679</v>
      </c>
      <c r="B1" s="2020"/>
      <c r="C1" s="2020"/>
      <c r="D1" s="2020"/>
      <c r="E1" s="2020"/>
      <c r="F1" s="2020"/>
      <c r="G1" s="2020"/>
      <c r="H1" s="2021"/>
    </row>
    <row r="2" spans="1:8" ht="50.1" customHeight="1">
      <c r="A2" s="2121" t="s">
        <v>319</v>
      </c>
      <c r="B2" s="2127" t="s">
        <v>680</v>
      </c>
      <c r="C2" s="2015"/>
      <c r="D2" s="2128" t="s">
        <v>681</v>
      </c>
      <c r="E2" s="2016"/>
      <c r="F2" s="2128" t="s">
        <v>682</v>
      </c>
      <c r="G2" s="2015"/>
      <c r="H2" s="2129"/>
    </row>
    <row r="3" spans="1:8" s="190" customFormat="1" ht="39.950000000000003" customHeight="1" thickBot="1">
      <c r="A3" s="2003"/>
      <c r="B3" s="399" t="s">
        <v>683</v>
      </c>
      <c r="C3" s="400" t="s">
        <v>684</v>
      </c>
      <c r="D3" s="401" t="s">
        <v>683</v>
      </c>
      <c r="E3" s="402" t="s">
        <v>685</v>
      </c>
      <c r="F3" s="401" t="s">
        <v>686</v>
      </c>
      <c r="G3" s="403" t="s">
        <v>687</v>
      </c>
      <c r="H3" s="404" t="s">
        <v>659</v>
      </c>
    </row>
    <row r="4" spans="1:8" ht="12.75" customHeight="1">
      <c r="A4" s="405"/>
      <c r="B4" s="406"/>
      <c r="C4" s="625"/>
      <c r="D4" s="407"/>
      <c r="E4" s="408"/>
      <c r="F4" s="409"/>
      <c r="G4" s="626"/>
      <c r="H4" s="410"/>
    </row>
    <row r="5" spans="1:8" ht="12.75" customHeight="1">
      <c r="A5" s="1846" t="s">
        <v>914</v>
      </c>
      <c r="B5" s="1847">
        <f t="shared" ref="B5:G5" si="0">SUM(B6:B11)</f>
        <v>511</v>
      </c>
      <c r="C5" s="1848">
        <f t="shared" si="0"/>
        <v>1430762988.0599999</v>
      </c>
      <c r="D5" s="1849">
        <f t="shared" si="0"/>
        <v>1347</v>
      </c>
      <c r="E5" s="1850">
        <f t="shared" si="0"/>
        <v>1990056</v>
      </c>
      <c r="F5" s="1851">
        <f t="shared" si="0"/>
        <v>39032</v>
      </c>
      <c r="G5" s="1852">
        <f t="shared" si="0"/>
        <v>241531840</v>
      </c>
      <c r="H5" s="1853">
        <v>517</v>
      </c>
    </row>
    <row r="6" spans="1:8" ht="12.75" customHeight="1">
      <c r="A6" s="1854" t="s">
        <v>915</v>
      </c>
      <c r="B6" s="1855">
        <v>151</v>
      </c>
      <c r="C6" s="1856">
        <v>240024689.93000001</v>
      </c>
      <c r="D6" s="1857">
        <v>495</v>
      </c>
      <c r="E6" s="1858">
        <v>989032</v>
      </c>
      <c r="F6" s="1859">
        <v>8809</v>
      </c>
      <c r="G6" s="1860">
        <v>47667230</v>
      </c>
      <c r="H6" s="1861">
        <v>461</v>
      </c>
    </row>
    <row r="7" spans="1:8" ht="12.75" customHeight="1">
      <c r="A7" s="1854" t="s">
        <v>916</v>
      </c>
      <c r="B7" s="1855">
        <v>21</v>
      </c>
      <c r="C7" s="1856">
        <v>130554584.59999999</v>
      </c>
      <c r="D7" s="1857">
        <v>50</v>
      </c>
      <c r="E7" s="1858">
        <v>48661</v>
      </c>
      <c r="F7" s="1859">
        <v>3478</v>
      </c>
      <c r="G7" s="1860">
        <v>23148921</v>
      </c>
      <c r="H7" s="1861">
        <v>550</v>
      </c>
    </row>
    <row r="8" spans="1:8" ht="12.75" customHeight="1">
      <c r="A8" s="1854" t="s">
        <v>917</v>
      </c>
      <c r="B8" s="1855">
        <v>249</v>
      </c>
      <c r="C8" s="1856">
        <v>861750523.23000002</v>
      </c>
      <c r="D8" s="1857">
        <v>602</v>
      </c>
      <c r="E8" s="1858">
        <v>778928</v>
      </c>
      <c r="F8" s="1859">
        <v>17437</v>
      </c>
      <c r="G8" s="1860">
        <v>114344589</v>
      </c>
      <c r="H8" s="1861">
        <v>549</v>
      </c>
    </row>
    <row r="9" spans="1:8" ht="12.75" customHeight="1">
      <c r="A9" s="1854" t="s">
        <v>918</v>
      </c>
      <c r="B9" s="1855">
        <v>32</v>
      </c>
      <c r="C9" s="1856">
        <v>65619942.780000001</v>
      </c>
      <c r="D9" s="1857">
        <v>65</v>
      </c>
      <c r="E9" s="1858">
        <v>28394</v>
      </c>
      <c r="F9" s="1859">
        <v>5268</v>
      </c>
      <c r="G9" s="1860">
        <v>35120549</v>
      </c>
      <c r="H9" s="1861">
        <v>543</v>
      </c>
    </row>
    <row r="10" spans="1:8" ht="12.75" customHeight="1">
      <c r="A10" s="1854" t="s">
        <v>919</v>
      </c>
      <c r="B10" s="1855">
        <v>48</v>
      </c>
      <c r="C10" s="1856">
        <v>118331902.06999999</v>
      </c>
      <c r="D10" s="1857">
        <v>85</v>
      </c>
      <c r="E10" s="1858">
        <v>133120</v>
      </c>
      <c r="F10" s="1859">
        <v>2191</v>
      </c>
      <c r="G10" s="1860">
        <v>12008076</v>
      </c>
      <c r="H10" s="1861">
        <v>468</v>
      </c>
    </row>
    <row r="11" spans="1:8" ht="12.75" customHeight="1">
      <c r="A11" s="1854" t="s">
        <v>920</v>
      </c>
      <c r="B11" s="1855">
        <v>10</v>
      </c>
      <c r="C11" s="1856">
        <v>14481345.449999999</v>
      </c>
      <c r="D11" s="1857">
        <v>50</v>
      </c>
      <c r="E11" s="1858">
        <v>11921</v>
      </c>
      <c r="F11" s="1859">
        <v>1849</v>
      </c>
      <c r="G11" s="1860">
        <v>9242475</v>
      </c>
      <c r="H11" s="1861">
        <v>417</v>
      </c>
    </row>
    <row r="12" spans="1:8" ht="12.75" customHeight="1">
      <c r="A12" s="1862" t="s">
        <v>921</v>
      </c>
      <c r="B12" s="1863">
        <f t="shared" ref="B12:G12" si="1">SUM(B13:B20)</f>
        <v>1540</v>
      </c>
      <c r="C12" s="1864">
        <f t="shared" si="1"/>
        <v>14912322147.01</v>
      </c>
      <c r="D12" s="1865">
        <f t="shared" si="1"/>
        <v>6522</v>
      </c>
      <c r="E12" s="1866">
        <f t="shared" si="1"/>
        <v>10004344</v>
      </c>
      <c r="F12" s="1867">
        <f t="shared" si="1"/>
        <v>203120</v>
      </c>
      <c r="G12" s="1868">
        <f t="shared" si="1"/>
        <v>1279552375</v>
      </c>
      <c r="H12" s="1869">
        <v>522</v>
      </c>
    </row>
    <row r="13" spans="1:8" ht="12.75" customHeight="1">
      <c r="A13" s="1854" t="s">
        <v>922</v>
      </c>
      <c r="B13" s="1855">
        <v>19</v>
      </c>
      <c r="C13" s="1856">
        <v>52045412.509999998</v>
      </c>
      <c r="D13" s="1857">
        <v>64</v>
      </c>
      <c r="E13" s="1858">
        <v>132563</v>
      </c>
      <c r="F13" s="1859">
        <v>2112</v>
      </c>
      <c r="G13" s="1860">
        <v>14008135</v>
      </c>
      <c r="H13" s="1861">
        <v>562</v>
      </c>
    </row>
    <row r="14" spans="1:8" ht="12.75" customHeight="1">
      <c r="A14" s="1854" t="s">
        <v>923</v>
      </c>
      <c r="B14" s="1855">
        <v>63</v>
      </c>
      <c r="C14" s="1856">
        <v>180641904.80000001</v>
      </c>
      <c r="D14" s="1857">
        <v>187</v>
      </c>
      <c r="E14" s="1858">
        <v>798624</v>
      </c>
      <c r="F14" s="1859">
        <v>481</v>
      </c>
      <c r="G14" s="1860">
        <v>3077250</v>
      </c>
      <c r="H14" s="1861">
        <v>528</v>
      </c>
    </row>
    <row r="15" spans="1:8" ht="12.75" customHeight="1">
      <c r="A15" s="1854" t="s">
        <v>924</v>
      </c>
      <c r="B15" s="1855">
        <v>76</v>
      </c>
      <c r="C15" s="1856">
        <v>168488390.94</v>
      </c>
      <c r="D15" s="1857">
        <v>448</v>
      </c>
      <c r="E15" s="1858">
        <v>1124007</v>
      </c>
      <c r="F15" s="1859">
        <v>16395</v>
      </c>
      <c r="G15" s="1860">
        <v>133412965</v>
      </c>
      <c r="H15" s="1861">
        <v>657</v>
      </c>
    </row>
    <row r="16" spans="1:8" ht="12.75" customHeight="1">
      <c r="A16" s="1854" t="s">
        <v>925</v>
      </c>
      <c r="B16" s="1855">
        <v>267</v>
      </c>
      <c r="C16" s="1856">
        <v>924017798.35000002</v>
      </c>
      <c r="D16" s="1857">
        <v>1135</v>
      </c>
      <c r="E16" s="1858">
        <v>1694602</v>
      </c>
      <c r="F16" s="1859">
        <v>21371</v>
      </c>
      <c r="G16" s="1860">
        <v>121695247</v>
      </c>
      <c r="H16" s="1861">
        <v>514</v>
      </c>
    </row>
    <row r="17" spans="1:8" ht="12.75" customHeight="1">
      <c r="A17" s="1854" t="s">
        <v>978</v>
      </c>
      <c r="B17" s="1855">
        <v>553</v>
      </c>
      <c r="C17" s="1856">
        <v>3650491321.6500001</v>
      </c>
      <c r="D17" s="1857">
        <v>2970</v>
      </c>
      <c r="E17" s="1858">
        <v>3543556</v>
      </c>
      <c r="F17" s="1859">
        <v>48955</v>
      </c>
      <c r="G17" s="1860">
        <v>332349480</v>
      </c>
      <c r="H17" s="1861">
        <v>563</v>
      </c>
    </row>
    <row r="18" spans="1:8" ht="12.75" customHeight="1">
      <c r="A18" s="1854" t="s">
        <v>927</v>
      </c>
      <c r="B18" s="1855">
        <v>439</v>
      </c>
      <c r="C18" s="1856">
        <v>6085714886.9300003</v>
      </c>
      <c r="D18" s="1857">
        <v>1196</v>
      </c>
      <c r="E18" s="1858">
        <v>1684995</v>
      </c>
      <c r="F18" s="1859">
        <v>77363</v>
      </c>
      <c r="G18" s="1860">
        <f>470818419-1</f>
        <v>470818418</v>
      </c>
      <c r="H18" s="1861">
        <v>498.49</v>
      </c>
    </row>
    <row r="19" spans="1:8" ht="12.75" customHeight="1">
      <c r="A19" s="1854" t="s">
        <v>979</v>
      </c>
      <c r="B19" s="1855">
        <v>72</v>
      </c>
      <c r="C19" s="1856">
        <v>3049015782.5100002</v>
      </c>
      <c r="D19" s="1857">
        <v>429</v>
      </c>
      <c r="E19" s="1858">
        <v>987788</v>
      </c>
      <c r="F19" s="1859">
        <v>21355</v>
      </c>
      <c r="G19" s="1860">
        <v>108216663</v>
      </c>
      <c r="H19" s="1861">
        <v>416</v>
      </c>
    </row>
    <row r="20" spans="1:8" ht="12.75" customHeight="1">
      <c r="A20" s="1854" t="s">
        <v>929</v>
      </c>
      <c r="B20" s="1855">
        <v>51</v>
      </c>
      <c r="C20" s="1856">
        <v>801906649.32000005</v>
      </c>
      <c r="D20" s="1857">
        <v>93</v>
      </c>
      <c r="E20" s="1858">
        <v>38209</v>
      </c>
      <c r="F20" s="1859">
        <v>15088</v>
      </c>
      <c r="G20" s="1860">
        <v>95974217</v>
      </c>
      <c r="H20" s="1861">
        <v>518</v>
      </c>
    </row>
    <row r="21" spans="1:8" ht="12.75" customHeight="1">
      <c r="A21" s="1862" t="s">
        <v>930</v>
      </c>
      <c r="B21" s="1863">
        <f t="shared" ref="B21:G21" si="2">SUM(B22:B31)</f>
        <v>494</v>
      </c>
      <c r="C21" s="1864">
        <f t="shared" si="2"/>
        <v>5790063282.75</v>
      </c>
      <c r="D21" s="1865">
        <f t="shared" si="2"/>
        <v>2738</v>
      </c>
      <c r="E21" s="1866">
        <f t="shared" si="2"/>
        <v>3431564</v>
      </c>
      <c r="F21" s="1867">
        <f t="shared" si="2"/>
        <v>218327</v>
      </c>
      <c r="G21" s="1868">
        <f t="shared" si="2"/>
        <v>1230279431</v>
      </c>
      <c r="H21" s="1869">
        <v>466</v>
      </c>
    </row>
    <row r="22" spans="1:8" ht="12.75" customHeight="1">
      <c r="A22" s="1854" t="s">
        <v>931</v>
      </c>
      <c r="B22" s="1855">
        <v>35</v>
      </c>
      <c r="C22" s="1856">
        <v>217823532.80000001</v>
      </c>
      <c r="D22" s="1857">
        <v>168</v>
      </c>
      <c r="E22" s="1858">
        <v>93989</v>
      </c>
      <c r="F22" s="1859">
        <v>20949</v>
      </c>
      <c r="G22" s="1860">
        <v>100175101</v>
      </c>
      <c r="H22" s="1861">
        <v>434</v>
      </c>
    </row>
    <row r="23" spans="1:8" ht="12.75" customHeight="1">
      <c r="A23" s="1854" t="s">
        <v>932</v>
      </c>
      <c r="B23" s="1855">
        <v>23</v>
      </c>
      <c r="C23" s="1856">
        <v>45823816.469999999</v>
      </c>
      <c r="D23" s="1857">
        <v>76</v>
      </c>
      <c r="E23" s="1858">
        <v>25596</v>
      </c>
      <c r="F23" s="1859">
        <v>4325</v>
      </c>
      <c r="G23" s="1860">
        <v>17881048</v>
      </c>
      <c r="H23" s="1861">
        <v>349</v>
      </c>
    </row>
    <row r="24" spans="1:8" ht="12.75" customHeight="1">
      <c r="A24" s="1854" t="s">
        <v>933</v>
      </c>
      <c r="B24" s="1855">
        <v>120</v>
      </c>
      <c r="C24" s="1856">
        <v>1146231466.9200001</v>
      </c>
      <c r="D24" s="1857">
        <v>851</v>
      </c>
      <c r="E24" s="1858">
        <v>348453</v>
      </c>
      <c r="F24" s="1859">
        <v>57177</v>
      </c>
      <c r="G24" s="1860">
        <v>422051060</v>
      </c>
      <c r="H24" s="1861">
        <v>598</v>
      </c>
    </row>
    <row r="25" spans="1:8" ht="12.75" customHeight="1">
      <c r="A25" s="1854" t="s">
        <v>934</v>
      </c>
      <c r="B25" s="1855">
        <v>83</v>
      </c>
      <c r="C25" s="1856">
        <v>2405437069.04</v>
      </c>
      <c r="D25" s="1857">
        <v>476</v>
      </c>
      <c r="E25" s="1858">
        <v>1205125</v>
      </c>
      <c r="F25" s="1859">
        <v>30009</v>
      </c>
      <c r="G25" s="1860">
        <v>180581683</v>
      </c>
      <c r="H25" s="1861">
        <v>490</v>
      </c>
    </row>
    <row r="26" spans="1:8" ht="12.75" customHeight="1">
      <c r="A26" s="1854" t="s">
        <v>935</v>
      </c>
      <c r="B26" s="1855">
        <v>33</v>
      </c>
      <c r="C26" s="1856">
        <v>122301544.43000001</v>
      </c>
      <c r="D26" s="1857">
        <v>197</v>
      </c>
      <c r="E26" s="1858">
        <v>134249</v>
      </c>
      <c r="F26" s="1859">
        <v>9788</v>
      </c>
      <c r="G26" s="1860">
        <v>43340360</v>
      </c>
      <c r="H26" s="1861">
        <v>382</v>
      </c>
    </row>
    <row r="27" spans="1:8" ht="12.75" customHeight="1">
      <c r="A27" s="1854" t="s">
        <v>936</v>
      </c>
      <c r="B27" s="1855">
        <v>26</v>
      </c>
      <c r="C27" s="1856">
        <v>82662271.519999996</v>
      </c>
      <c r="D27" s="1857">
        <v>135</v>
      </c>
      <c r="E27" s="1858">
        <v>153347</v>
      </c>
      <c r="F27" s="1859">
        <v>6057</v>
      </c>
      <c r="G27" s="1860">
        <v>31704842</v>
      </c>
      <c r="H27" s="1861">
        <v>432</v>
      </c>
    </row>
    <row r="28" spans="1:8" ht="12.75" customHeight="1">
      <c r="A28" s="1854" t="s">
        <v>937</v>
      </c>
      <c r="B28" s="1855">
        <v>14</v>
      </c>
      <c r="C28" s="1856">
        <v>78434779.159999996</v>
      </c>
      <c r="D28" s="1857">
        <v>84</v>
      </c>
      <c r="E28" s="1858">
        <v>27029</v>
      </c>
      <c r="F28" s="1859">
        <v>7511</v>
      </c>
      <c r="G28" s="1860">
        <v>42688357</v>
      </c>
      <c r="H28" s="1861">
        <v>456</v>
      </c>
    </row>
    <row r="29" spans="1:8" ht="12.75" customHeight="1">
      <c r="A29" s="1854" t="s">
        <v>938</v>
      </c>
      <c r="B29" s="1855">
        <v>62</v>
      </c>
      <c r="C29" s="1856">
        <v>516881491.79000002</v>
      </c>
      <c r="D29" s="1857">
        <v>361</v>
      </c>
      <c r="E29" s="1858">
        <v>737732</v>
      </c>
      <c r="F29" s="1859">
        <v>41477</v>
      </c>
      <c r="G29" s="1860">
        <v>197703825</v>
      </c>
      <c r="H29" s="1861">
        <v>397</v>
      </c>
    </row>
    <row r="30" spans="1:8" ht="12.75" customHeight="1">
      <c r="A30" s="1854" t="s">
        <v>939</v>
      </c>
      <c r="B30" s="1855">
        <v>26</v>
      </c>
      <c r="C30" s="1856">
        <v>171448651.80000001</v>
      </c>
      <c r="D30" s="1857">
        <v>150</v>
      </c>
      <c r="E30" s="1858">
        <v>102342</v>
      </c>
      <c r="F30" s="1859">
        <v>19592</v>
      </c>
      <c r="G30" s="1860">
        <v>87678871</v>
      </c>
      <c r="H30" s="1861">
        <v>375</v>
      </c>
    </row>
    <row r="31" spans="1:8" ht="12.75" customHeight="1">
      <c r="A31" s="1854" t="s">
        <v>940</v>
      </c>
      <c r="B31" s="1855">
        <v>72</v>
      </c>
      <c r="C31" s="1856">
        <v>1003018658.8200001</v>
      </c>
      <c r="D31" s="1857">
        <v>240</v>
      </c>
      <c r="E31" s="1858">
        <v>603702</v>
      </c>
      <c r="F31" s="1859">
        <v>21442</v>
      </c>
      <c r="G31" s="1860">
        <v>106474284</v>
      </c>
      <c r="H31" s="1861">
        <v>409</v>
      </c>
    </row>
    <row r="32" spans="1:8" ht="12.75" customHeight="1">
      <c r="A32" s="1862" t="s">
        <v>941</v>
      </c>
      <c r="B32" s="1863">
        <f>SUM(B33:B38)</f>
        <v>1417</v>
      </c>
      <c r="C32" s="1864">
        <f>SUM(C33:C38)</f>
        <v>22368467128.119999</v>
      </c>
      <c r="D32" s="1865">
        <f>SUM(D33:D38)</f>
        <v>4278</v>
      </c>
      <c r="E32" s="1866">
        <f t="array" ref="E32">SUM(E33:E38)</f>
        <v>6948458</v>
      </c>
      <c r="F32" s="1867">
        <f>SUM(F33:F38)</f>
        <v>223549</v>
      </c>
      <c r="G32" s="1868">
        <f>SUM(G33:G38)</f>
        <v>1698161850</v>
      </c>
      <c r="H32" s="1869">
        <v>614</v>
      </c>
    </row>
    <row r="33" spans="1:8" ht="12.75" customHeight="1">
      <c r="A33" s="1854" t="s">
        <v>942</v>
      </c>
      <c r="B33" s="1855">
        <v>342</v>
      </c>
      <c r="C33" s="1856">
        <v>9269677289.9200001</v>
      </c>
      <c r="D33" s="1857">
        <v>1215</v>
      </c>
      <c r="E33" s="1858">
        <v>2634077</v>
      </c>
      <c r="F33" s="1859">
        <v>42035</v>
      </c>
      <c r="G33" s="1860">
        <v>309038373</v>
      </c>
      <c r="H33" s="1861">
        <v>601</v>
      </c>
    </row>
    <row r="34" spans="1:8" ht="12.75" customHeight="1">
      <c r="A34" s="1854" t="s">
        <v>943</v>
      </c>
      <c r="B34" s="1855">
        <v>133</v>
      </c>
      <c r="C34" s="1856">
        <v>1549961566.2</v>
      </c>
      <c r="D34" s="1857">
        <v>331</v>
      </c>
      <c r="E34" s="1858">
        <v>328756</v>
      </c>
      <c r="F34" s="1859">
        <v>31418</v>
      </c>
      <c r="G34" s="1860">
        <v>293599912</v>
      </c>
      <c r="H34" s="1861">
        <v>748</v>
      </c>
    </row>
    <row r="35" spans="1:8" ht="12.75" customHeight="1">
      <c r="A35" s="1854" t="s">
        <v>944</v>
      </c>
      <c r="B35" s="1855">
        <v>378</v>
      </c>
      <c r="C35" s="1856">
        <v>6181522039.2200003</v>
      </c>
      <c r="D35" s="1857">
        <v>728</v>
      </c>
      <c r="E35" s="1858">
        <v>1378919</v>
      </c>
      <c r="F35" s="1859">
        <v>47179</v>
      </c>
      <c r="G35" s="1860">
        <v>397657391</v>
      </c>
      <c r="H35" s="1861">
        <v>674</v>
      </c>
    </row>
    <row r="36" spans="1:8" ht="12.75" customHeight="1">
      <c r="A36" s="1854" t="s">
        <v>945</v>
      </c>
      <c r="B36" s="1855">
        <v>47</v>
      </c>
      <c r="C36" s="1856">
        <v>197358433.66999999</v>
      </c>
      <c r="D36" s="1857">
        <v>409</v>
      </c>
      <c r="E36" s="1858">
        <v>1016055</v>
      </c>
      <c r="F36" s="1859">
        <v>8899</v>
      </c>
      <c r="G36" s="1860">
        <v>57884939</v>
      </c>
      <c r="H36" s="1861">
        <v>532</v>
      </c>
    </row>
    <row r="37" spans="1:8" ht="12.75" customHeight="1">
      <c r="A37" s="1854" t="s">
        <v>946</v>
      </c>
      <c r="B37" s="1855">
        <v>419</v>
      </c>
      <c r="C37" s="1856">
        <v>4787376658.1400003</v>
      </c>
      <c r="D37" s="1857">
        <v>1207</v>
      </c>
      <c r="E37" s="1858">
        <v>1171844</v>
      </c>
      <c r="F37" s="1859">
        <v>81423</v>
      </c>
      <c r="G37" s="1860">
        <v>563794181</v>
      </c>
      <c r="H37" s="1861">
        <v>560</v>
      </c>
    </row>
    <row r="38" spans="1:8" s="190" customFormat="1" ht="12.75" customHeight="1">
      <c r="A38" s="1854" t="s">
        <v>947</v>
      </c>
      <c r="B38" s="1870">
        <v>98</v>
      </c>
      <c r="C38" s="1871">
        <v>382571140.97000003</v>
      </c>
      <c r="D38" s="1872">
        <v>388</v>
      </c>
      <c r="E38" s="1873">
        <v>418807</v>
      </c>
      <c r="F38" s="1874">
        <v>12595</v>
      </c>
      <c r="G38" s="1875">
        <v>76187054</v>
      </c>
      <c r="H38" s="1876">
        <v>500</v>
      </c>
    </row>
    <row r="39" spans="1:8" ht="12.75" customHeight="1" thickBot="1">
      <c r="A39" s="826"/>
      <c r="B39" s="827"/>
      <c r="C39" s="828"/>
      <c r="D39" s="829"/>
      <c r="E39" s="830"/>
      <c r="F39" s="831"/>
      <c r="G39" s="832"/>
      <c r="H39" s="833"/>
    </row>
    <row r="40" spans="1:8" s="592" customFormat="1">
      <c r="A40" s="586"/>
      <c r="B40" s="587"/>
      <c r="C40" s="587"/>
      <c r="D40" s="588"/>
      <c r="E40" s="589"/>
      <c r="F40" s="590"/>
      <c r="G40" s="590"/>
      <c r="H40" s="591"/>
    </row>
    <row r="41" spans="1:8" ht="38.25" customHeight="1">
      <c r="A41" s="2125" t="s">
        <v>688</v>
      </c>
      <c r="B41" s="1954"/>
      <c r="C41" s="1954"/>
      <c r="D41" s="1954"/>
      <c r="E41" s="1954"/>
      <c r="F41" s="1954"/>
      <c r="G41" s="1954"/>
      <c r="H41" s="1954"/>
    </row>
    <row r="42" spans="1:8">
      <c r="A42" s="226" t="s">
        <v>689</v>
      </c>
      <c r="B42" s="226"/>
      <c r="C42" s="226"/>
      <c r="D42" s="226"/>
      <c r="E42" s="226"/>
      <c r="F42" s="226"/>
      <c r="G42" s="226"/>
      <c r="H42" s="226"/>
    </row>
    <row r="43" spans="1:8">
      <c r="A43" s="226" t="s">
        <v>211</v>
      </c>
      <c r="B43" s="226"/>
      <c r="C43" s="226"/>
      <c r="D43" s="226"/>
      <c r="E43" s="226"/>
      <c r="F43" s="226"/>
      <c r="G43" s="226"/>
      <c r="H43" s="226"/>
    </row>
    <row r="44" spans="1:8">
      <c r="A44" s="226" t="s">
        <v>690</v>
      </c>
      <c r="B44" s="226"/>
      <c r="C44" s="226"/>
      <c r="D44" s="226"/>
      <c r="E44" s="226"/>
      <c r="F44" s="226"/>
      <c r="G44" s="226"/>
      <c r="H44" s="226"/>
    </row>
    <row r="45" spans="1:8">
      <c r="A45" s="226" t="s">
        <v>574</v>
      </c>
      <c r="B45" s="226"/>
      <c r="C45" s="226"/>
      <c r="D45" s="226"/>
      <c r="E45" s="226"/>
      <c r="F45" s="226"/>
      <c r="G45" s="226"/>
      <c r="H45" s="226"/>
    </row>
    <row r="46" spans="1:8">
      <c r="A46" s="76"/>
      <c r="B46" s="76"/>
      <c r="C46" s="76"/>
      <c r="D46" s="76"/>
      <c r="E46" s="76"/>
      <c r="F46" s="76"/>
      <c r="G46" s="76"/>
      <c r="H46" s="76"/>
    </row>
    <row r="47" spans="1:8">
      <c r="A47" s="76"/>
      <c r="B47" s="76"/>
      <c r="C47" s="76"/>
      <c r="D47" s="76"/>
      <c r="E47" s="76"/>
      <c r="F47" s="76"/>
      <c r="G47" s="76"/>
      <c r="H47" s="76"/>
    </row>
    <row r="48" spans="1:8" ht="13.5" thickBot="1">
      <c r="A48" s="411"/>
      <c r="B48" s="412"/>
      <c r="C48" s="413"/>
      <c r="D48" s="414"/>
      <c r="E48" s="415"/>
      <c r="F48" s="416"/>
      <c r="G48" s="417"/>
      <c r="H48" s="417"/>
    </row>
    <row r="49" spans="1:8" ht="99.95" customHeight="1" thickBot="1">
      <c r="A49" s="2126" t="s">
        <v>691</v>
      </c>
      <c r="B49" s="2020"/>
      <c r="C49" s="2020"/>
      <c r="D49" s="2020"/>
      <c r="E49" s="2020"/>
      <c r="F49" s="2020"/>
      <c r="G49" s="2020"/>
      <c r="H49" s="2021"/>
    </row>
    <row r="50" spans="1:8" ht="50.1" customHeight="1">
      <c r="A50" s="2121" t="s">
        <v>319</v>
      </c>
      <c r="B50" s="2127" t="s">
        <v>680</v>
      </c>
      <c r="C50" s="2016"/>
      <c r="D50" s="2128" t="s">
        <v>681</v>
      </c>
      <c r="E50" s="2016"/>
      <c r="F50" s="2130" t="s">
        <v>682</v>
      </c>
      <c r="G50" s="2015"/>
      <c r="H50" s="2129"/>
    </row>
    <row r="51" spans="1:8" s="190" customFormat="1" ht="39.950000000000003" customHeight="1" thickBot="1">
      <c r="A51" s="2003"/>
      <c r="B51" s="399" t="s">
        <v>683</v>
      </c>
      <c r="C51" s="837" t="s">
        <v>684</v>
      </c>
      <c r="D51" s="401" t="s">
        <v>683</v>
      </c>
      <c r="E51" s="402" t="s">
        <v>685</v>
      </c>
      <c r="F51" s="836" t="s">
        <v>686</v>
      </c>
      <c r="G51" s="403" t="s">
        <v>687</v>
      </c>
      <c r="H51" s="404" t="s">
        <v>659</v>
      </c>
    </row>
    <row r="52" spans="1:8" ht="12.75" customHeight="1">
      <c r="A52" s="834"/>
      <c r="B52" s="406"/>
      <c r="C52" s="838"/>
      <c r="D52" s="407"/>
      <c r="E52" s="408"/>
      <c r="F52" s="841"/>
      <c r="G52" s="626"/>
      <c r="H52" s="410"/>
    </row>
    <row r="53" spans="1:8" ht="12.75" customHeight="1">
      <c r="A53" s="1926" t="s">
        <v>948</v>
      </c>
      <c r="B53" s="1847">
        <f t="shared" ref="B53:G53" si="3">SUM(B54:B59)</f>
        <v>174</v>
      </c>
      <c r="C53" s="1927">
        <f t="shared" si="3"/>
        <v>1275670191.4400001</v>
      </c>
      <c r="D53" s="1849">
        <f t="shared" si="3"/>
        <v>784</v>
      </c>
      <c r="E53" s="1850">
        <f t="shared" si="3"/>
        <v>852434</v>
      </c>
      <c r="F53" s="1928">
        <f t="shared" si="3"/>
        <v>29058</v>
      </c>
      <c r="G53" s="1852">
        <f t="shared" si="3"/>
        <v>160414113</v>
      </c>
      <c r="H53" s="1853">
        <v>453</v>
      </c>
    </row>
    <row r="54" spans="1:8" ht="12.75" customHeight="1">
      <c r="A54" s="1929" t="s">
        <v>949</v>
      </c>
      <c r="B54" s="1855">
        <v>60</v>
      </c>
      <c r="C54" s="1930">
        <v>141958099.13999999</v>
      </c>
      <c r="D54" s="1857">
        <v>189</v>
      </c>
      <c r="E54" s="1858">
        <v>132981</v>
      </c>
      <c r="F54" s="1860">
        <v>6018</v>
      </c>
      <c r="G54" s="1860">
        <v>18253759</v>
      </c>
      <c r="H54" s="1861">
        <v>259</v>
      </c>
    </row>
    <row r="55" spans="1:8" ht="12.75" customHeight="1">
      <c r="A55" s="1929" t="s">
        <v>950</v>
      </c>
      <c r="B55" s="1855">
        <v>15</v>
      </c>
      <c r="C55" s="1930">
        <v>384570399.64999998</v>
      </c>
      <c r="D55" s="1857">
        <v>107</v>
      </c>
      <c r="E55" s="1858">
        <v>180813</v>
      </c>
      <c r="F55" s="1860">
        <v>5352</v>
      </c>
      <c r="G55" s="1860">
        <v>45915729</v>
      </c>
      <c r="H55" s="1861">
        <v>671</v>
      </c>
    </row>
    <row r="56" spans="1:8" ht="12.75" customHeight="1">
      <c r="A56" s="1929" t="s">
        <v>951</v>
      </c>
      <c r="B56" s="1855">
        <v>87</v>
      </c>
      <c r="C56" s="1930">
        <v>736799470.70000005</v>
      </c>
      <c r="D56" s="1857">
        <v>325</v>
      </c>
      <c r="E56" s="1858">
        <v>451777</v>
      </c>
      <c r="F56" s="1860">
        <v>15298</v>
      </c>
      <c r="G56" s="1860">
        <v>83915251</v>
      </c>
      <c r="H56" s="1861">
        <v>452</v>
      </c>
    </row>
    <row r="57" spans="1:8" ht="12.75" customHeight="1">
      <c r="A57" s="1929" t="s">
        <v>952</v>
      </c>
      <c r="B57" s="1855">
        <v>10</v>
      </c>
      <c r="C57" s="1930">
        <v>11970279.43</v>
      </c>
      <c r="D57" s="1857">
        <v>96</v>
      </c>
      <c r="E57" s="1858">
        <v>69085</v>
      </c>
      <c r="F57" s="1860">
        <v>1623</v>
      </c>
      <c r="G57" s="1860">
        <v>7297385</v>
      </c>
      <c r="H57" s="1861">
        <v>383</v>
      </c>
    </row>
    <row r="58" spans="1:8" ht="12.75" customHeight="1">
      <c r="A58" s="1929" t="s">
        <v>953</v>
      </c>
      <c r="B58" s="1855">
        <v>1</v>
      </c>
      <c r="C58" s="1930">
        <v>119182.72</v>
      </c>
      <c r="D58" s="1857">
        <v>41</v>
      </c>
      <c r="E58" s="1858">
        <v>7213</v>
      </c>
      <c r="F58" s="1860">
        <v>135</v>
      </c>
      <c r="G58" s="1860">
        <v>516454</v>
      </c>
      <c r="H58" s="1861">
        <v>315</v>
      </c>
    </row>
    <row r="59" spans="1:8" ht="12.75" customHeight="1">
      <c r="A59" s="1929" t="s">
        <v>954</v>
      </c>
      <c r="B59" s="1855">
        <v>1</v>
      </c>
      <c r="C59" s="1930">
        <v>252759.8</v>
      </c>
      <c r="D59" s="1857">
        <v>26</v>
      </c>
      <c r="E59" s="1858">
        <v>10565</v>
      </c>
      <c r="F59" s="1860">
        <v>632</v>
      </c>
      <c r="G59" s="1860">
        <v>4515535</v>
      </c>
      <c r="H59" s="1861">
        <v>597</v>
      </c>
    </row>
    <row r="60" spans="1:8" ht="12.75" customHeight="1">
      <c r="A60" s="1931" t="s">
        <v>955</v>
      </c>
      <c r="B60" s="1863">
        <f t="shared" ref="B60:G60" si="4">SUM(B61:B64)</f>
        <v>207</v>
      </c>
      <c r="C60" s="1932">
        <f t="shared" si="4"/>
        <v>1612896264.4400001</v>
      </c>
      <c r="D60" s="1865">
        <f t="shared" si="4"/>
        <v>1638</v>
      </c>
      <c r="E60" s="1866">
        <f t="shared" si="4"/>
        <v>1737543</v>
      </c>
      <c r="F60" s="1868">
        <f t="shared" si="4"/>
        <v>40285</v>
      </c>
      <c r="G60" s="1868">
        <f t="shared" si="4"/>
        <v>277450315</v>
      </c>
      <c r="H60" s="1869">
        <v>564</v>
      </c>
    </row>
    <row r="61" spans="1:8" ht="12.75" customHeight="1">
      <c r="A61" s="1929" t="s">
        <v>956</v>
      </c>
      <c r="B61" s="1855">
        <v>32</v>
      </c>
      <c r="C61" s="1930">
        <v>25522154.559999999</v>
      </c>
      <c r="D61" s="1857">
        <v>328</v>
      </c>
      <c r="E61" s="1858">
        <v>143204</v>
      </c>
      <c r="F61" s="1860">
        <v>10436</v>
      </c>
      <c r="G61" s="1860">
        <v>85627784</v>
      </c>
      <c r="H61" s="1861">
        <v>663</v>
      </c>
    </row>
    <row r="62" spans="1:8" ht="12.75" customHeight="1">
      <c r="A62" s="1929" t="s">
        <v>957</v>
      </c>
      <c r="B62" s="1855">
        <v>9</v>
      </c>
      <c r="C62" s="1930">
        <v>26006083.390000001</v>
      </c>
      <c r="D62" s="1857">
        <v>58</v>
      </c>
      <c r="E62" s="1858">
        <v>26643</v>
      </c>
      <c r="F62" s="1860">
        <v>2042</v>
      </c>
      <c r="G62" s="1860">
        <v>12344667</v>
      </c>
      <c r="H62" s="1861">
        <v>497</v>
      </c>
    </row>
    <row r="63" spans="1:8" ht="12.75" customHeight="1">
      <c r="A63" s="1929" t="s">
        <v>958</v>
      </c>
      <c r="B63" s="1855">
        <v>24</v>
      </c>
      <c r="C63" s="1930">
        <v>51908752.549999997</v>
      </c>
      <c r="D63" s="1857">
        <v>121</v>
      </c>
      <c r="E63" s="1858">
        <v>65712</v>
      </c>
      <c r="F63" s="1860">
        <v>4132</v>
      </c>
      <c r="G63" s="1860">
        <v>21107466</v>
      </c>
      <c r="H63" s="1861">
        <v>429</v>
      </c>
    </row>
    <row r="64" spans="1:8" ht="12.75" customHeight="1">
      <c r="A64" s="1929" t="s">
        <v>959</v>
      </c>
      <c r="B64" s="1855">
        <v>142</v>
      </c>
      <c r="C64" s="1930">
        <v>1509459273.9400001</v>
      </c>
      <c r="D64" s="1857">
        <v>1131</v>
      </c>
      <c r="E64" s="1858">
        <v>1501984</v>
      </c>
      <c r="F64" s="1860">
        <v>23675</v>
      </c>
      <c r="G64" s="1860">
        <v>158370398</v>
      </c>
      <c r="H64" s="1861">
        <v>551</v>
      </c>
    </row>
    <row r="65" spans="1:8" ht="12.75" customHeight="1">
      <c r="A65" s="1931" t="s">
        <v>980</v>
      </c>
      <c r="B65" s="1863">
        <f t="shared" ref="B65:G65" si="5">SUM(B66:B71)</f>
        <v>60</v>
      </c>
      <c r="C65" s="1932">
        <f t="shared" si="5"/>
        <v>302246291.47999996</v>
      </c>
      <c r="D65" s="1865">
        <f t="shared" si="5"/>
        <v>625</v>
      </c>
      <c r="E65" s="1866">
        <f t="shared" si="5"/>
        <v>491426</v>
      </c>
      <c r="F65" s="1868">
        <f t="shared" si="5"/>
        <v>20643</v>
      </c>
      <c r="G65" s="1868">
        <f t="shared" si="5"/>
        <v>195312100</v>
      </c>
      <c r="H65" s="1869">
        <v>763</v>
      </c>
    </row>
    <row r="66" spans="1:8" ht="12.75" customHeight="1">
      <c r="A66" s="1929" t="s">
        <v>961</v>
      </c>
      <c r="B66" s="1855">
        <v>21</v>
      </c>
      <c r="C66" s="1930">
        <v>207130693.41999999</v>
      </c>
      <c r="D66" s="1857">
        <v>279</v>
      </c>
      <c r="E66" s="1858">
        <v>194290</v>
      </c>
      <c r="F66" s="1860">
        <v>10119</v>
      </c>
      <c r="G66" s="1860">
        <v>103885640</v>
      </c>
      <c r="H66" s="1861">
        <v>827</v>
      </c>
    </row>
    <row r="67" spans="1:8" ht="12.75" customHeight="1">
      <c r="A67" s="1929" t="s">
        <v>962</v>
      </c>
      <c r="B67" s="1855">
        <v>8</v>
      </c>
      <c r="C67" s="1930">
        <v>12748590.23</v>
      </c>
      <c r="D67" s="1857">
        <v>58</v>
      </c>
      <c r="E67" s="1858">
        <v>55158</v>
      </c>
      <c r="F67" s="1860">
        <v>2091</v>
      </c>
      <c r="G67" s="1860">
        <v>14820460</v>
      </c>
      <c r="H67" s="1861">
        <v>580</v>
      </c>
    </row>
    <row r="68" spans="1:8" ht="12.75" customHeight="1">
      <c r="A68" s="1929" t="s">
        <v>963</v>
      </c>
      <c r="B68" s="1855">
        <v>5</v>
      </c>
      <c r="C68" s="1930">
        <v>3822038.89</v>
      </c>
      <c r="D68" s="1857">
        <v>40</v>
      </c>
      <c r="E68" s="1858">
        <v>5756</v>
      </c>
      <c r="F68" s="1860">
        <v>663</v>
      </c>
      <c r="G68" s="1860">
        <v>6222277</v>
      </c>
      <c r="H68" s="1861">
        <v>790</v>
      </c>
    </row>
    <row r="69" spans="1:8" ht="12.75" customHeight="1">
      <c r="A69" s="1929" t="s">
        <v>964</v>
      </c>
      <c r="B69" s="1855">
        <v>13</v>
      </c>
      <c r="C69" s="1930">
        <v>6506466.8499999996</v>
      </c>
      <c r="D69" s="1857">
        <v>105</v>
      </c>
      <c r="E69" s="1858">
        <v>106866</v>
      </c>
      <c r="F69" s="1860">
        <v>4794</v>
      </c>
      <c r="G69" s="1860">
        <v>45818348</v>
      </c>
      <c r="H69" s="1861">
        <v>763</v>
      </c>
    </row>
    <row r="70" spans="1:8" ht="12.75" customHeight="1">
      <c r="A70" s="1929" t="s">
        <v>965</v>
      </c>
      <c r="B70" s="1855">
        <v>12</v>
      </c>
      <c r="C70" s="1930">
        <v>71947615.090000004</v>
      </c>
      <c r="D70" s="1857">
        <v>115</v>
      </c>
      <c r="E70" s="1858">
        <v>127566</v>
      </c>
      <c r="F70" s="1860">
        <v>2604</v>
      </c>
      <c r="G70" s="1860">
        <v>21138391</v>
      </c>
      <c r="H70" s="1861">
        <v>659</v>
      </c>
    </row>
    <row r="71" spans="1:8" ht="12.75" customHeight="1">
      <c r="A71" s="1929" t="s">
        <v>966</v>
      </c>
      <c r="B71" s="1855">
        <v>1</v>
      </c>
      <c r="C71" s="1930">
        <v>90887</v>
      </c>
      <c r="D71" s="1857">
        <v>28</v>
      </c>
      <c r="E71" s="1858">
        <v>1790</v>
      </c>
      <c r="F71" s="1860">
        <v>372</v>
      </c>
      <c r="G71" s="1860">
        <v>3426984</v>
      </c>
      <c r="H71" s="1861">
        <v>738</v>
      </c>
    </row>
    <row r="72" spans="1:8" ht="12.75" customHeight="1">
      <c r="A72" s="1931" t="s">
        <v>967</v>
      </c>
      <c r="B72" s="1863">
        <f t="shared" ref="B72:G72" si="6">SUM(B73:B77)</f>
        <v>346</v>
      </c>
      <c r="C72" s="1932">
        <f t="shared" si="6"/>
        <v>1280826834.6399999</v>
      </c>
      <c r="D72" s="1865">
        <f t="shared" si="6"/>
        <v>4346</v>
      </c>
      <c r="E72" s="1866">
        <f t="shared" si="6"/>
        <v>3127229</v>
      </c>
      <c r="F72" s="1868">
        <f t="shared" si="6"/>
        <v>61464</v>
      </c>
      <c r="G72" s="1868">
        <f t="shared" si="6"/>
        <v>538051026</v>
      </c>
      <c r="H72" s="1869">
        <v>711</v>
      </c>
    </row>
    <row r="73" spans="1:8" ht="12.75" customHeight="1">
      <c r="A73" s="1929" t="s">
        <v>968</v>
      </c>
      <c r="B73" s="1855">
        <v>4</v>
      </c>
      <c r="C73" s="1930">
        <v>50534606.640000001</v>
      </c>
      <c r="D73" s="1857">
        <v>27</v>
      </c>
      <c r="E73" s="1858">
        <v>16377</v>
      </c>
      <c r="F73" s="1860">
        <v>601</v>
      </c>
      <c r="G73" s="1860">
        <v>3941364</v>
      </c>
      <c r="H73" s="1861">
        <v>565</v>
      </c>
    </row>
    <row r="74" spans="1:8" ht="12.75" customHeight="1">
      <c r="A74" s="1929" t="s">
        <v>969</v>
      </c>
      <c r="B74" s="1855">
        <v>262</v>
      </c>
      <c r="C74" s="1930">
        <v>716101570.00999999</v>
      </c>
      <c r="D74" s="1857">
        <f>3649+4</f>
        <v>3653</v>
      </c>
      <c r="E74" s="1858">
        <v>2001277</v>
      </c>
      <c r="F74" s="1860">
        <v>41352</v>
      </c>
      <c r="G74" s="1860">
        <v>350403686</v>
      </c>
      <c r="H74" s="1861">
        <v>692</v>
      </c>
    </row>
    <row r="75" spans="1:8" ht="12.75" customHeight="1">
      <c r="A75" s="1929" t="s">
        <v>970</v>
      </c>
      <c r="B75" s="1855">
        <v>25</v>
      </c>
      <c r="C75" s="1930">
        <v>151721128.97</v>
      </c>
      <c r="D75" s="1857">
        <v>158</v>
      </c>
      <c r="E75" s="1858">
        <v>77538</v>
      </c>
      <c r="F75" s="1860">
        <v>4524</v>
      </c>
      <c r="G75" s="1860">
        <v>44656265</v>
      </c>
      <c r="H75" s="1861">
        <v>788</v>
      </c>
    </row>
    <row r="76" spans="1:8" ht="12.75" customHeight="1">
      <c r="A76" s="1929" t="s">
        <v>971</v>
      </c>
      <c r="B76" s="1855">
        <v>24</v>
      </c>
      <c r="C76" s="1930">
        <v>50363245.869999997</v>
      </c>
      <c r="D76" s="1857">
        <v>215</v>
      </c>
      <c r="E76" s="1858">
        <v>204306</v>
      </c>
      <c r="F76" s="1860">
        <v>4355</v>
      </c>
      <c r="G76" s="1860">
        <v>32845485</v>
      </c>
      <c r="H76" s="1861">
        <v>608</v>
      </c>
    </row>
    <row r="77" spans="1:8" ht="12.75" customHeight="1">
      <c r="A77" s="1929" t="s">
        <v>981</v>
      </c>
      <c r="B77" s="1855">
        <v>31</v>
      </c>
      <c r="C77" s="1930">
        <v>312106283.14999998</v>
      </c>
      <c r="D77" s="1857">
        <v>293</v>
      </c>
      <c r="E77" s="1858">
        <v>827731</v>
      </c>
      <c r="F77" s="1860">
        <v>10632</v>
      </c>
      <c r="G77" s="1860">
        <v>106204226</v>
      </c>
      <c r="H77" s="1861">
        <v>803</v>
      </c>
    </row>
    <row r="78" spans="1:8" ht="12.75" customHeight="1">
      <c r="A78" s="1931" t="s">
        <v>982</v>
      </c>
      <c r="B78" s="1863">
        <v>15</v>
      </c>
      <c r="C78" s="1932">
        <v>24419933.260000002</v>
      </c>
      <c r="D78" s="1865">
        <v>17</v>
      </c>
      <c r="E78" s="1866">
        <v>30032</v>
      </c>
      <c r="F78" s="1868">
        <v>3340</v>
      </c>
      <c r="G78" s="1868">
        <v>10065171</v>
      </c>
      <c r="H78" s="1869">
        <v>263</v>
      </c>
    </row>
    <row r="79" spans="1:8" ht="12.75" customHeight="1">
      <c r="A79" s="1931" t="s">
        <v>983</v>
      </c>
      <c r="B79" s="1933" t="s">
        <v>707</v>
      </c>
      <c r="C79" s="1934" t="s">
        <v>707</v>
      </c>
      <c r="D79" s="1865">
        <v>6</v>
      </c>
      <c r="E79" s="1866">
        <v>890</v>
      </c>
      <c r="F79" s="1868">
        <v>163</v>
      </c>
      <c r="G79" s="1868">
        <v>628599</v>
      </c>
      <c r="H79" s="1869">
        <v>366</v>
      </c>
    </row>
    <row r="80" spans="1:8" ht="12.75" customHeight="1">
      <c r="A80" s="1931"/>
      <c r="B80" s="1933"/>
      <c r="C80" s="1934"/>
      <c r="D80" s="1865"/>
      <c r="E80" s="1866"/>
      <c r="F80" s="1868"/>
      <c r="G80" s="1868"/>
      <c r="H80" s="1869"/>
    </row>
    <row r="81" spans="1:8" ht="12.75" customHeight="1">
      <c r="A81" s="1935" t="s">
        <v>984</v>
      </c>
      <c r="B81" s="1863">
        <v>5</v>
      </c>
      <c r="C81" s="1932">
        <v>5074904.88</v>
      </c>
      <c r="D81" s="1865">
        <v>32</v>
      </c>
      <c r="E81" s="1866">
        <v>16024</v>
      </c>
      <c r="F81" s="1868">
        <v>2531</v>
      </c>
      <c r="G81" s="1868">
        <v>27513915</v>
      </c>
      <c r="H81" s="1869">
        <v>511</v>
      </c>
    </row>
    <row r="82" spans="1:8" ht="12.75" customHeight="1">
      <c r="A82" s="1935"/>
      <c r="B82" s="1863"/>
      <c r="C82" s="1932"/>
      <c r="D82" s="1865"/>
      <c r="E82" s="1866"/>
      <c r="F82" s="1868"/>
      <c r="G82" s="1868"/>
      <c r="H82" s="1869"/>
    </row>
    <row r="83" spans="1:8" ht="12.75" customHeight="1">
      <c r="A83" s="1935" t="s">
        <v>861</v>
      </c>
      <c r="B83" s="1863">
        <f t="shared" ref="B83:G83" si="7">SUM(B78:B81,B72,B65,B60,B53,B32,B21,B12,B5)</f>
        <v>4769</v>
      </c>
      <c r="C83" s="1936">
        <f t="shared" si="7"/>
        <v>49002749966.079994</v>
      </c>
      <c r="D83" s="1865">
        <f t="shared" si="7"/>
        <v>22333</v>
      </c>
      <c r="E83" s="1866">
        <f t="shared" si="7"/>
        <v>28630000</v>
      </c>
      <c r="F83" s="1937">
        <f t="shared" si="7"/>
        <v>841512</v>
      </c>
      <c r="G83" s="1938">
        <f t="shared" si="7"/>
        <v>5658960735</v>
      </c>
      <c r="H83" s="1939">
        <v>535</v>
      </c>
    </row>
    <row r="84" spans="1:8" ht="12.75" customHeight="1" thickBot="1">
      <c r="A84" s="835"/>
      <c r="B84" s="839"/>
      <c r="C84" s="840"/>
      <c r="D84" s="842"/>
      <c r="E84" s="843"/>
      <c r="F84" s="823"/>
      <c r="G84" s="824"/>
      <c r="H84" s="825"/>
    </row>
    <row r="85" spans="1:8">
      <c r="A85" s="418"/>
      <c r="B85" s="419"/>
      <c r="C85" s="420"/>
      <c r="D85" s="421"/>
      <c r="E85" s="422"/>
      <c r="F85" s="423"/>
      <c r="G85" s="424"/>
      <c r="H85" s="425"/>
    </row>
    <row r="86" spans="1:8" ht="38.25" customHeight="1">
      <c r="A86" s="2125" t="s">
        <v>688</v>
      </c>
      <c r="B86" s="1954"/>
      <c r="C86" s="1954"/>
      <c r="D86" s="1954"/>
      <c r="E86" s="1954"/>
      <c r="F86" s="1954"/>
      <c r="G86" s="1954"/>
      <c r="H86" s="1954"/>
    </row>
    <row r="87" spans="1:8" ht="12.75" customHeight="1">
      <c r="A87" s="226" t="s">
        <v>689</v>
      </c>
      <c r="B87" s="226"/>
      <c r="C87" s="226"/>
      <c r="D87" s="226"/>
      <c r="E87" s="226"/>
      <c r="F87" s="226"/>
      <c r="G87" s="226"/>
      <c r="H87" s="226"/>
    </row>
    <row r="88" spans="1:8" ht="12.75" customHeight="1">
      <c r="A88" s="226" t="s">
        <v>211</v>
      </c>
      <c r="B88" s="226"/>
      <c r="C88" s="226"/>
      <c r="D88" s="226"/>
      <c r="E88" s="226"/>
      <c r="F88" s="226"/>
      <c r="G88" s="226"/>
      <c r="H88" s="226"/>
    </row>
    <row r="89" spans="1:8">
      <c r="A89" s="226" t="s">
        <v>690</v>
      </c>
      <c r="B89" s="226"/>
      <c r="C89" s="226"/>
      <c r="D89" s="226"/>
      <c r="E89" s="226"/>
      <c r="F89" s="226"/>
      <c r="G89" s="226"/>
      <c r="H89" s="226"/>
    </row>
    <row r="90" spans="1:8">
      <c r="A90" s="226" t="s">
        <v>574</v>
      </c>
      <c r="B90" s="226"/>
      <c r="C90" s="226"/>
      <c r="D90" s="226"/>
      <c r="E90" s="226"/>
      <c r="F90" s="226"/>
      <c r="G90" s="226"/>
      <c r="H90" s="226"/>
    </row>
    <row r="91" spans="1:8">
      <c r="G91" s="426"/>
    </row>
  </sheetData>
  <mergeCells count="12">
    <mergeCell ref="A86:H86"/>
    <mergeCell ref="A1:H1"/>
    <mergeCell ref="A2:A3"/>
    <mergeCell ref="B2:C2"/>
    <mergeCell ref="D2:E2"/>
    <mergeCell ref="F2:H2"/>
    <mergeCell ref="A41:H41"/>
    <mergeCell ref="A49:H49"/>
    <mergeCell ref="A50:A51"/>
    <mergeCell ref="B50:C50"/>
    <mergeCell ref="D50:E50"/>
    <mergeCell ref="F50:H50"/>
  </mergeCells>
  <printOptions horizontalCentered="1"/>
  <pageMargins left="0.7" right="0.7" top="0.75" bottom="0.5" header="0.3" footer="0.3"/>
  <pageSetup scale="35" orientation="landscape" r:id="rId1"/>
  <headerFooter scaleWithDoc="0">
    <oddFooter>&amp;R2016 Data Tables</oddFooter>
  </headerFooter>
  <rowBreaks count="2" manualBreakCount="2">
    <brk id="47" max="16383" man="1"/>
    <brk id="48" max="16383" man="1"/>
  </rowBreaks>
  <ignoredErrors>
    <ignoredError sqref="B72:C72 E72:F72 G72 D83:G83" formulaRange="1"/>
  </ignoredError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57EC2-90A7-43E1-B220-5296E259DC1E}">
  <sheetPr>
    <pageSetUpPr fitToPage="1"/>
  </sheetPr>
  <dimension ref="A1:I38"/>
  <sheetViews>
    <sheetView zoomScale="80" zoomScaleNormal="80" workbookViewId="0">
      <selection sqref="A1:C1"/>
    </sheetView>
  </sheetViews>
  <sheetFormatPr defaultColWidth="9.140625" defaultRowHeight="12.75"/>
  <cols>
    <col min="1" max="1" width="29.5703125" style="6" customWidth="1"/>
    <col min="2" max="2" width="41.140625" style="6" bestFit="1" customWidth="1"/>
    <col min="3" max="3" width="40.42578125" style="6" bestFit="1" customWidth="1"/>
    <col min="4" max="4" width="9.140625" style="6"/>
    <col min="5" max="5" width="11.28515625" style="6" bestFit="1" customWidth="1"/>
    <col min="6" max="16384" width="9.140625" style="6"/>
  </cols>
  <sheetData>
    <row r="1" spans="1:3" s="31" customFormat="1" ht="80.099999999999994" customHeight="1">
      <c r="A1" s="2131" t="s">
        <v>434</v>
      </c>
      <c r="B1" s="2067"/>
      <c r="C1" s="2132"/>
    </row>
    <row r="2" spans="1:3" s="32" customFormat="1" ht="45" customHeight="1" thickBot="1">
      <c r="A2" s="821" t="s">
        <v>513</v>
      </c>
      <c r="B2" s="692" t="s">
        <v>322</v>
      </c>
      <c r="C2" s="693" t="s">
        <v>323</v>
      </c>
    </row>
    <row r="3" spans="1:3" s="32" customFormat="1" ht="9.6" customHeight="1">
      <c r="A3" s="822"/>
      <c r="B3" s="819"/>
      <c r="C3" s="820"/>
    </row>
    <row r="4" spans="1:3" s="32" customFormat="1" ht="18.95" customHeight="1">
      <c r="A4" s="1155">
        <v>1990</v>
      </c>
      <c r="B4" s="1584">
        <v>2164.77</v>
      </c>
      <c r="C4" s="1585">
        <v>25977.24</v>
      </c>
    </row>
    <row r="5" spans="1:3" s="32" customFormat="1" ht="18.95" customHeight="1">
      <c r="A5" s="1155">
        <v>1991</v>
      </c>
      <c r="B5" s="1586">
        <v>2250</v>
      </c>
      <c r="C5" s="1587">
        <v>27000</v>
      </c>
    </row>
    <row r="6" spans="1:3" s="32" customFormat="1" ht="18.95" customHeight="1">
      <c r="A6" s="1155">
        <v>1992</v>
      </c>
      <c r="B6" s="1586">
        <v>2352.27</v>
      </c>
      <c r="C6" s="1587">
        <v>28227.24</v>
      </c>
    </row>
    <row r="7" spans="1:3" s="32" customFormat="1" ht="18.95" customHeight="1">
      <c r="A7" s="1155">
        <v>1993</v>
      </c>
      <c r="B7" s="1586">
        <v>2437.5</v>
      </c>
      <c r="C7" s="1587">
        <v>29250</v>
      </c>
    </row>
    <row r="8" spans="1:3" s="32" customFormat="1" ht="18.95" customHeight="1">
      <c r="A8" s="1155">
        <v>1994</v>
      </c>
      <c r="B8" s="1586">
        <v>2556.8200000000002</v>
      </c>
      <c r="C8" s="1587">
        <v>30681.84</v>
      </c>
    </row>
    <row r="9" spans="1:3" s="32" customFormat="1" ht="18.95" customHeight="1">
      <c r="A9" s="1155">
        <v>1995</v>
      </c>
      <c r="B9" s="1586">
        <v>2573.86</v>
      </c>
      <c r="C9" s="1587">
        <v>30886.32</v>
      </c>
    </row>
    <row r="10" spans="1:3" s="32" customFormat="1" ht="18.95" customHeight="1">
      <c r="A10" s="1155">
        <v>1996</v>
      </c>
      <c r="B10" s="1586">
        <v>2642.05</v>
      </c>
      <c r="C10" s="1587">
        <v>31704.6</v>
      </c>
    </row>
    <row r="11" spans="1:3" s="32" customFormat="1" ht="18.95" customHeight="1">
      <c r="A11" s="1155">
        <v>1997</v>
      </c>
      <c r="B11" s="1586">
        <v>2761.36</v>
      </c>
      <c r="C11" s="1587">
        <v>33136.32</v>
      </c>
    </row>
    <row r="12" spans="1:3" s="32" customFormat="1" ht="18.95" customHeight="1">
      <c r="A12" s="1155">
        <v>1998</v>
      </c>
      <c r="B12" s="1586">
        <v>2880.68</v>
      </c>
      <c r="C12" s="1587">
        <v>34568.160000000003</v>
      </c>
    </row>
    <row r="13" spans="1:3" s="32" customFormat="1" ht="18.95" customHeight="1">
      <c r="A13" s="1155">
        <v>1999</v>
      </c>
      <c r="B13" s="1586">
        <v>3051.14</v>
      </c>
      <c r="C13" s="1587">
        <v>36613.68</v>
      </c>
    </row>
    <row r="14" spans="1:3" s="32" customFormat="1" ht="18.95" customHeight="1">
      <c r="A14" s="1155">
        <v>2000</v>
      </c>
      <c r="B14" s="1586">
        <v>3221.59</v>
      </c>
      <c r="C14" s="1587">
        <v>38659.08</v>
      </c>
    </row>
    <row r="15" spans="1:3" s="32" customFormat="1" ht="18.95" customHeight="1">
      <c r="A15" s="1155">
        <v>2001</v>
      </c>
      <c r="B15" s="1586">
        <v>3392.05</v>
      </c>
      <c r="C15" s="1587">
        <v>40704.6</v>
      </c>
    </row>
    <row r="16" spans="1:3" s="32" customFormat="1" ht="18.95" customHeight="1">
      <c r="A16" s="1155">
        <v>2002</v>
      </c>
      <c r="B16" s="1586">
        <v>3579.55</v>
      </c>
      <c r="C16" s="1587">
        <v>42954.6</v>
      </c>
    </row>
    <row r="17" spans="1:5" s="32" customFormat="1" ht="18.95" customHeight="1">
      <c r="A17" s="1155">
        <v>2003</v>
      </c>
      <c r="B17" s="1586">
        <v>3664.77</v>
      </c>
      <c r="C17" s="1587">
        <v>43977.24</v>
      </c>
    </row>
    <row r="18" spans="1:5" s="32" customFormat="1" ht="18.95" customHeight="1">
      <c r="A18" s="1155">
        <v>2004</v>
      </c>
      <c r="B18" s="1586">
        <v>3698.86</v>
      </c>
      <c r="C18" s="1587">
        <v>44386.32</v>
      </c>
    </row>
    <row r="19" spans="1:5" s="32" customFormat="1" ht="18.95" customHeight="1">
      <c r="A19" s="1155">
        <v>2005</v>
      </c>
      <c r="B19" s="1586">
        <v>3801.14</v>
      </c>
      <c r="C19" s="1587">
        <v>45613.68</v>
      </c>
    </row>
    <row r="20" spans="1:5" s="32" customFormat="1" ht="18.95" customHeight="1">
      <c r="A20" s="1155">
        <v>2006</v>
      </c>
      <c r="B20" s="1586">
        <v>3971.59</v>
      </c>
      <c r="C20" s="1587">
        <v>47659.08</v>
      </c>
    </row>
    <row r="21" spans="1:5" s="32" customFormat="1" ht="18.95" customHeight="1">
      <c r="A21" s="1155">
        <v>2007</v>
      </c>
      <c r="B21" s="1586">
        <v>4125</v>
      </c>
      <c r="C21" s="1587">
        <v>49500</v>
      </c>
    </row>
    <row r="22" spans="1:5" s="32" customFormat="1" ht="18.95" customHeight="1">
      <c r="A22" s="1155">
        <v>2008</v>
      </c>
      <c r="B22" s="1586">
        <v>4312.5</v>
      </c>
      <c r="C22" s="1587">
        <v>51750</v>
      </c>
    </row>
    <row r="23" spans="1:5" s="32" customFormat="1" ht="18.95" customHeight="1">
      <c r="A23" s="1155">
        <v>2009</v>
      </c>
      <c r="B23" s="1586">
        <v>4500</v>
      </c>
      <c r="C23" s="1587">
        <v>54000</v>
      </c>
    </row>
    <row r="24" spans="1:5" s="32" customFormat="1" ht="18.95" customHeight="1">
      <c r="A24" s="1155">
        <v>2010</v>
      </c>
      <c r="B24" s="1586">
        <v>4500</v>
      </c>
      <c r="C24" s="1587">
        <v>54000</v>
      </c>
    </row>
    <row r="25" spans="1:5" s="32" customFormat="1" ht="18.95" customHeight="1">
      <c r="A25" s="1155">
        <v>2011</v>
      </c>
      <c r="B25" s="1586">
        <v>4500</v>
      </c>
      <c r="C25" s="1587">
        <v>54000</v>
      </c>
    </row>
    <row r="26" spans="1:5" s="32" customFormat="1" ht="18.95" customHeight="1">
      <c r="A26" s="1155">
        <v>2012</v>
      </c>
      <c r="B26" s="1586">
        <v>4653.41</v>
      </c>
      <c r="C26" s="1587">
        <v>55840.92</v>
      </c>
    </row>
    <row r="27" spans="1:5" s="32" customFormat="1" ht="18.95" customHeight="1">
      <c r="A27" s="1155">
        <v>2013</v>
      </c>
      <c r="B27" s="1586">
        <v>4789.7700000000004</v>
      </c>
      <c r="C27" s="1587">
        <v>57477.24</v>
      </c>
    </row>
    <row r="28" spans="1:5" s="32" customFormat="1" ht="18.95" customHeight="1">
      <c r="A28" s="1155">
        <v>2014</v>
      </c>
      <c r="B28" s="1586">
        <v>4943.18</v>
      </c>
      <c r="C28" s="1587">
        <v>59318.16</v>
      </c>
    </row>
    <row r="29" spans="1:5" s="32" customFormat="1" ht="18.95" customHeight="1">
      <c r="A29" s="1155">
        <v>2015</v>
      </c>
      <c r="B29" s="1586">
        <v>5011.3599999999997</v>
      </c>
      <c r="C29" s="1587">
        <v>60136.319999999992</v>
      </c>
    </row>
    <row r="30" spans="1:5" s="32" customFormat="1" ht="18.95" customHeight="1">
      <c r="A30" s="1155">
        <v>2016</v>
      </c>
      <c r="B30" s="1586">
        <v>5011.3599999999997</v>
      </c>
      <c r="C30" s="1587">
        <v>60136.319999999992</v>
      </c>
      <c r="E30" s="36"/>
    </row>
    <row r="31" spans="1:5" s="32" customFormat="1" ht="18.95" customHeight="1">
      <c r="A31" s="1155">
        <v>2017</v>
      </c>
      <c r="B31" s="1586">
        <v>5369.32</v>
      </c>
      <c r="C31" s="1587">
        <v>64431.839999999997</v>
      </c>
      <c r="E31" s="36"/>
    </row>
    <row r="32" spans="1:5" s="32" customFormat="1" ht="18.95" customHeight="1">
      <c r="A32" s="1155">
        <v>2018</v>
      </c>
      <c r="B32" s="1584">
        <v>5420.45</v>
      </c>
      <c r="C32" s="1585">
        <f>B32*12</f>
        <v>65045.399999999994</v>
      </c>
      <c r="E32" s="36"/>
    </row>
    <row r="33" spans="1:9" s="32" customFormat="1" ht="9.6" customHeight="1" thickBot="1">
      <c r="A33" s="500"/>
      <c r="B33" s="1582"/>
      <c r="C33" s="1583"/>
    </row>
    <row r="34" spans="1:9" s="34" customFormat="1">
      <c r="A34" s="23"/>
      <c r="B34" s="23"/>
      <c r="C34" s="23"/>
    </row>
    <row r="35" spans="1:9" s="34" customFormat="1" ht="30" customHeight="1">
      <c r="A35" s="2049" t="s">
        <v>324</v>
      </c>
      <c r="B35" s="2089"/>
      <c r="C35" s="2089"/>
      <c r="I35" s="127"/>
    </row>
    <row r="36" spans="1:9" s="37" customFormat="1" ht="24" customHeight="1">
      <c r="A36" s="2049" t="s">
        <v>325</v>
      </c>
      <c r="B36" s="2089"/>
      <c r="C36" s="2089"/>
    </row>
    <row r="37" spans="1:9" ht="24" customHeight="1">
      <c r="A37" s="2049" t="s">
        <v>326</v>
      </c>
      <c r="B37" s="2089"/>
      <c r="C37" s="2089"/>
    </row>
    <row r="38" spans="1:9" ht="33.75" customHeight="1">
      <c r="A38" s="2049" t="s">
        <v>327</v>
      </c>
      <c r="B38" s="2089"/>
      <c r="C38" s="2089"/>
    </row>
  </sheetData>
  <mergeCells count="5">
    <mergeCell ref="A37:C37"/>
    <mergeCell ref="A38:C38"/>
    <mergeCell ref="A1:C1"/>
    <mergeCell ref="A35:C35"/>
    <mergeCell ref="A36:C36"/>
  </mergeCells>
  <printOptions horizontalCentered="1"/>
  <pageMargins left="0.7" right="0.7" top="0.75" bottom="0.5" header="0.3" footer="0.3"/>
  <pageSetup scale="65" orientation="landscape" r:id="rId1"/>
  <headerFooter scaleWithDoc="0">
    <oddFooter>&amp;R2016 Data Tables</oddFooter>
  </headerFooter>
  <rowBreaks count="1" manualBreakCount="1">
    <brk id="52"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670B9-A8D2-4F75-853E-8F0C7440647D}">
  <dimension ref="A1:F44"/>
  <sheetViews>
    <sheetView topLeftCell="A4" zoomScaleNormal="100" workbookViewId="0">
      <selection activeCell="A34" sqref="A34"/>
    </sheetView>
  </sheetViews>
  <sheetFormatPr defaultColWidth="9.140625" defaultRowHeight="12.75"/>
  <cols>
    <col min="1" max="1" width="22.7109375" style="6" customWidth="1"/>
    <col min="2" max="4" width="20.7109375" style="6" customWidth="1"/>
  </cols>
  <sheetData>
    <row r="1" spans="1:6" ht="80.099999999999994" customHeight="1" thickBot="1">
      <c r="A1" s="1955" t="s">
        <v>435</v>
      </c>
      <c r="B1" s="1956"/>
      <c r="C1" s="1956"/>
      <c r="D1" s="1957"/>
    </row>
    <row r="2" spans="1:6" ht="45" customHeight="1" thickBot="1">
      <c r="A2" s="685" t="s">
        <v>147</v>
      </c>
      <c r="B2" s="684" t="s">
        <v>488</v>
      </c>
      <c r="C2" s="684" t="s">
        <v>486</v>
      </c>
      <c r="D2" s="774" t="s">
        <v>487</v>
      </c>
    </row>
    <row r="3" spans="1:6" s="32" customFormat="1" ht="9" customHeight="1">
      <c r="A3" s="675"/>
      <c r="B3" s="814"/>
      <c r="C3" s="814"/>
      <c r="D3" s="815"/>
      <c r="F3" s="627"/>
    </row>
    <row r="4" spans="1:6" s="32" customFormat="1" ht="18" customHeight="1">
      <c r="A4" s="1200">
        <v>1980</v>
      </c>
      <c r="B4" s="1588">
        <v>21.1</v>
      </c>
      <c r="C4" s="1588">
        <v>29.6</v>
      </c>
      <c r="D4" s="1589">
        <v>-8.5</v>
      </c>
      <c r="F4" s="627"/>
    </row>
    <row r="5" spans="1:6" s="32" customFormat="1" ht="9" customHeight="1">
      <c r="A5" s="1200"/>
      <c r="B5" s="1590"/>
      <c r="C5" s="1590"/>
      <c r="D5" s="1591"/>
      <c r="F5" s="627"/>
    </row>
    <row r="6" spans="1:6" s="32" customFormat="1" ht="18" customHeight="1">
      <c r="A6" s="1200">
        <v>1985</v>
      </c>
      <c r="B6" s="1592">
        <v>78.400000000000006</v>
      </c>
      <c r="C6" s="1592">
        <v>51.7</v>
      </c>
      <c r="D6" s="1593">
        <v>26.7</v>
      </c>
      <c r="F6" s="627"/>
    </row>
    <row r="7" spans="1:6" s="32" customFormat="1" ht="9" customHeight="1">
      <c r="A7" s="1200"/>
      <c r="B7" s="1592"/>
      <c r="C7" s="1592"/>
      <c r="D7" s="1593"/>
      <c r="F7" s="627"/>
    </row>
    <row r="8" spans="1:6" s="32" customFormat="1" ht="18" customHeight="1">
      <c r="A8" s="1200">
        <v>1990</v>
      </c>
      <c r="B8" s="1592">
        <v>190</v>
      </c>
      <c r="C8" s="1592">
        <v>58</v>
      </c>
      <c r="D8" s="1593">
        <v>132</v>
      </c>
      <c r="F8" s="627"/>
    </row>
    <row r="9" spans="1:6" s="32" customFormat="1" ht="9" customHeight="1">
      <c r="A9" s="1200"/>
      <c r="B9" s="1592"/>
      <c r="C9" s="1592"/>
      <c r="D9" s="1593"/>
      <c r="F9" s="627"/>
    </row>
    <row r="10" spans="1:6" s="32" customFormat="1" ht="18" customHeight="1">
      <c r="A10" s="1200">
        <v>1995</v>
      </c>
      <c r="B10" s="1592">
        <v>477</v>
      </c>
      <c r="C10" s="1592">
        <v>285</v>
      </c>
      <c r="D10" s="1593">
        <v>192</v>
      </c>
      <c r="F10" s="627"/>
    </row>
    <row r="11" spans="1:6" s="32" customFormat="1" ht="18" customHeight="1">
      <c r="A11" s="1200">
        <v>1996</v>
      </c>
      <c r="B11" s="1592">
        <v>505</v>
      </c>
      <c r="C11" s="1592">
        <v>381</v>
      </c>
      <c r="D11" s="1593">
        <v>124</v>
      </c>
      <c r="F11" s="627"/>
    </row>
    <row r="12" spans="1:6" s="32" customFormat="1" ht="18" customHeight="1">
      <c r="A12" s="1200">
        <v>1997</v>
      </c>
      <c r="B12" s="1592">
        <v>596</v>
      </c>
      <c r="C12" s="1592">
        <v>377</v>
      </c>
      <c r="D12" s="1593">
        <v>219</v>
      </c>
      <c r="F12" s="627"/>
    </row>
    <row r="13" spans="1:6" s="32" customFormat="1" ht="18" customHeight="1">
      <c r="A13" s="1200">
        <v>1998</v>
      </c>
      <c r="B13" s="1592">
        <v>745</v>
      </c>
      <c r="C13" s="1592">
        <v>404</v>
      </c>
      <c r="D13" s="1593">
        <v>341</v>
      </c>
      <c r="F13" s="627"/>
    </row>
    <row r="14" spans="1:6" s="32" customFormat="1" ht="18" customHeight="1">
      <c r="A14" s="1200">
        <v>1999</v>
      </c>
      <c r="B14" s="1592">
        <v>692</v>
      </c>
      <c r="C14" s="1592">
        <v>493</v>
      </c>
      <c r="D14" s="1593">
        <v>199</v>
      </c>
      <c r="F14" s="627"/>
    </row>
    <row r="15" spans="1:6" s="32" customFormat="1" ht="18" customHeight="1">
      <c r="A15" s="1200">
        <v>2000</v>
      </c>
      <c r="B15" s="1592">
        <v>694</v>
      </c>
      <c r="C15" s="1592">
        <v>427</v>
      </c>
      <c r="D15" s="1593">
        <v>267</v>
      </c>
      <c r="F15" s="627"/>
    </row>
    <row r="16" spans="1:6" s="32" customFormat="1" ht="18" customHeight="1">
      <c r="A16" s="1200">
        <v>2001</v>
      </c>
      <c r="B16" s="1592">
        <v>807</v>
      </c>
      <c r="C16" s="1592">
        <v>691</v>
      </c>
      <c r="D16" s="1593">
        <v>116</v>
      </c>
      <c r="F16" s="627"/>
    </row>
    <row r="17" spans="1:6" s="32" customFormat="1" ht="18" customHeight="1">
      <c r="A17" s="1200">
        <v>2002</v>
      </c>
      <c r="B17" s="1592">
        <v>944</v>
      </c>
      <c r="C17" s="1592">
        <v>786</v>
      </c>
      <c r="D17" s="1593">
        <v>158</v>
      </c>
      <c r="F17" s="627"/>
    </row>
    <row r="18" spans="1:6" s="32" customFormat="1" ht="18" customHeight="1">
      <c r="A18" s="1200">
        <v>2003</v>
      </c>
      <c r="B18" s="1592">
        <v>1000</v>
      </c>
      <c r="C18" s="1592">
        <v>1261</v>
      </c>
      <c r="D18" s="1593">
        <v>-261</v>
      </c>
      <c r="F18" s="627"/>
    </row>
    <row r="19" spans="1:6" s="32" customFormat="1" ht="18" customHeight="1">
      <c r="A19" s="1200">
        <v>2004</v>
      </c>
      <c r="B19" s="1592">
        <v>1070</v>
      </c>
      <c r="C19" s="1592">
        <v>1306</v>
      </c>
      <c r="D19" s="1593">
        <v>-236</v>
      </c>
      <c r="F19" s="627"/>
    </row>
    <row r="20" spans="1:6" s="32" customFormat="1" ht="18" customHeight="1">
      <c r="A20" s="1200">
        <v>2005</v>
      </c>
      <c r="B20" s="1592">
        <v>1160</v>
      </c>
      <c r="C20" s="1592">
        <v>1495</v>
      </c>
      <c r="D20" s="1593">
        <v>-335</v>
      </c>
      <c r="F20" s="627"/>
    </row>
    <row r="21" spans="1:6" s="32" customFormat="1" ht="18" customHeight="1">
      <c r="A21" s="1200">
        <v>2006</v>
      </c>
      <c r="B21" s="1592">
        <v>1166</v>
      </c>
      <c r="C21" s="1592">
        <v>1905</v>
      </c>
      <c r="D21" s="1593">
        <v>-739</v>
      </c>
      <c r="F21" s="627"/>
    </row>
    <row r="22" spans="1:6" s="32" customFormat="1" ht="18" customHeight="1">
      <c r="A22" s="1200">
        <v>2007</v>
      </c>
      <c r="B22" s="1592">
        <v>1197</v>
      </c>
      <c r="C22" s="1592">
        <v>2152</v>
      </c>
      <c r="D22" s="1593">
        <v>-955</v>
      </c>
      <c r="F22" s="627"/>
    </row>
    <row r="23" spans="1:6" s="32" customFormat="1" ht="18" customHeight="1">
      <c r="A23" s="1200">
        <v>2008</v>
      </c>
      <c r="B23" s="1592">
        <v>1327</v>
      </c>
      <c r="C23" s="1592">
        <v>1800</v>
      </c>
      <c r="D23" s="1593">
        <v>-473</v>
      </c>
      <c r="F23" s="627"/>
    </row>
    <row r="24" spans="1:6" s="32" customFormat="1" ht="18" customHeight="1">
      <c r="A24" s="1200">
        <v>2009</v>
      </c>
      <c r="B24" s="1592">
        <v>1459</v>
      </c>
      <c r="C24" s="1592">
        <v>2328</v>
      </c>
      <c r="D24" s="1593">
        <v>-869</v>
      </c>
      <c r="F24" s="627"/>
    </row>
    <row r="25" spans="1:6" s="32" customFormat="1" ht="18" customHeight="1">
      <c r="A25" s="1200">
        <v>2010</v>
      </c>
      <c r="B25" s="1592">
        <v>1628</v>
      </c>
      <c r="C25" s="1592">
        <v>3064</v>
      </c>
      <c r="D25" s="1593">
        <v>-1436</v>
      </c>
      <c r="F25" s="627"/>
    </row>
    <row r="26" spans="1:6" s="32" customFormat="1" ht="18" customHeight="1">
      <c r="A26" s="1200">
        <v>2011</v>
      </c>
      <c r="B26" s="1592">
        <v>1739</v>
      </c>
      <c r="C26" s="1592">
        <v>4509</v>
      </c>
      <c r="D26" s="1593">
        <v>-2770</v>
      </c>
      <c r="F26" s="627"/>
    </row>
    <row r="27" spans="1:6" s="32" customFormat="1" ht="18" customHeight="1">
      <c r="A27" s="1200">
        <v>2012</v>
      </c>
      <c r="B27" s="1592">
        <v>1807</v>
      </c>
      <c r="C27" s="1592">
        <v>7044</v>
      </c>
      <c r="D27" s="1593">
        <v>-5237</v>
      </c>
      <c r="F27" s="627"/>
    </row>
    <row r="28" spans="1:6" s="32" customFormat="1" ht="18" customHeight="1">
      <c r="A28" s="1200">
        <v>2013</v>
      </c>
      <c r="B28" s="1592">
        <v>1719</v>
      </c>
      <c r="C28" s="1592">
        <v>9977</v>
      </c>
      <c r="D28" s="1593">
        <v>-8258</v>
      </c>
      <c r="F28" s="627"/>
    </row>
    <row r="29" spans="1:6" s="32" customFormat="1" ht="18" customHeight="1">
      <c r="A29" s="1200">
        <v>2014</v>
      </c>
      <c r="B29" s="1592">
        <v>1769</v>
      </c>
      <c r="C29" s="1592">
        <v>44203</v>
      </c>
      <c r="D29" s="1593">
        <v>-42434</v>
      </c>
      <c r="F29" s="627"/>
    </row>
    <row r="30" spans="1:6" s="32" customFormat="1" ht="18" customHeight="1">
      <c r="A30" s="1200">
        <v>2015</v>
      </c>
      <c r="B30" s="1592">
        <v>1924</v>
      </c>
      <c r="C30" s="1592">
        <v>54208</v>
      </c>
      <c r="D30" s="1593">
        <v>-52284</v>
      </c>
      <c r="F30" s="627"/>
    </row>
    <row r="31" spans="1:6" s="32" customFormat="1" ht="18" customHeight="1">
      <c r="A31" s="1200">
        <v>2016</v>
      </c>
      <c r="B31" s="1592">
        <v>2204</v>
      </c>
      <c r="C31" s="1592">
        <v>61037</v>
      </c>
      <c r="D31" s="1593">
        <v>-58833</v>
      </c>
      <c r="F31" s="627"/>
    </row>
    <row r="32" spans="1:6" s="32" customFormat="1" ht="18" customHeight="1">
      <c r="A32" s="1200">
        <v>2017</v>
      </c>
      <c r="B32" s="1594">
        <v>2262</v>
      </c>
      <c r="C32" s="1594">
        <v>67314</v>
      </c>
      <c r="D32" s="1595">
        <v>-65052</v>
      </c>
      <c r="F32" s="627"/>
    </row>
    <row r="33" spans="1:6" s="32" customFormat="1" ht="9" customHeight="1" thickBot="1">
      <c r="A33" s="676"/>
      <c r="B33" s="817"/>
      <c r="C33" s="817"/>
      <c r="D33" s="818"/>
      <c r="F33" s="627"/>
    </row>
    <row r="34" spans="1:6">
      <c r="A34" s="42" t="s">
        <v>150</v>
      </c>
      <c r="B34" s="42"/>
      <c r="C34" s="42"/>
      <c r="D34" s="42"/>
    </row>
    <row r="35" spans="1:6">
      <c r="A35" s="9" t="s">
        <v>148</v>
      </c>
      <c r="B35" s="9"/>
      <c r="C35" s="9"/>
      <c r="D35" s="9"/>
    </row>
    <row r="36" spans="1:6">
      <c r="A36" s="9" t="s">
        <v>155</v>
      </c>
      <c r="B36" s="9"/>
      <c r="C36" s="9"/>
      <c r="D36" s="9"/>
    </row>
    <row r="38" spans="1:6">
      <c r="E38" s="14"/>
    </row>
    <row r="42" spans="1:6">
      <c r="A42"/>
    </row>
    <row r="43" spans="1:6">
      <c r="A43"/>
    </row>
    <row r="44" spans="1:6">
      <c r="A44"/>
    </row>
  </sheetData>
  <mergeCells count="1">
    <mergeCell ref="A1:D1"/>
  </mergeCells>
  <printOptions horizontalCentered="1"/>
  <pageMargins left="0.7" right="0.7" top="0.75" bottom="0.5" header="0.3" footer="0.3"/>
  <pageSetup scale="74" orientation="landscape" r:id="rId1"/>
  <headerFooter scaleWithDoc="0">
    <oddFooter>&amp;R2016 Data Tables</oddFooter>
  </headerFooter>
  <rowBreaks count="1" manualBreakCount="1">
    <brk id="55" max="16383" man="1"/>
  </rowBreak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01370-34A3-48F1-B19E-0127B8CCC70B}">
  <sheetPr>
    <pageSetUpPr fitToPage="1"/>
  </sheetPr>
  <dimension ref="A1:L39"/>
  <sheetViews>
    <sheetView zoomScale="85" zoomScaleNormal="85" workbookViewId="0">
      <selection sqref="A1:F1"/>
    </sheetView>
  </sheetViews>
  <sheetFormatPr defaultColWidth="9.140625" defaultRowHeight="12.75"/>
  <cols>
    <col min="1" max="1" width="18.28515625" style="43" customWidth="1"/>
    <col min="2" max="5" width="25" style="43" customWidth="1"/>
    <col min="6" max="6" width="27.85546875" style="43" customWidth="1"/>
  </cols>
  <sheetData>
    <row r="1" spans="1:6" s="44" customFormat="1" ht="80.099999999999994" customHeight="1" thickBot="1">
      <c r="A1" s="1958" t="s">
        <v>436</v>
      </c>
      <c r="B1" s="1969"/>
      <c r="C1" s="1969"/>
      <c r="D1" s="1969"/>
      <c r="E1" s="1969"/>
      <c r="F1" s="1966"/>
    </row>
    <row r="2" spans="1:6" s="43" customFormat="1" ht="80.099999999999994" customHeight="1" thickBot="1">
      <c r="A2" s="694" t="s">
        <v>147</v>
      </c>
      <c r="B2" s="698" t="s">
        <v>1041</v>
      </c>
      <c r="C2" s="698" t="s">
        <v>1042</v>
      </c>
      <c r="D2" s="698" t="s">
        <v>1043</v>
      </c>
      <c r="E2" s="698" t="s">
        <v>1044</v>
      </c>
      <c r="F2" s="700" t="s">
        <v>1045</v>
      </c>
    </row>
    <row r="3" spans="1:6" s="44" customFormat="1" ht="9" customHeight="1">
      <c r="A3" s="529"/>
      <c r="B3" s="751"/>
      <c r="C3" s="751"/>
      <c r="D3" s="810"/>
      <c r="E3" s="751"/>
      <c r="F3" s="811"/>
    </row>
    <row r="4" spans="1:6" s="44" customFormat="1" ht="18" customHeight="1">
      <c r="A4" s="1195">
        <v>1980</v>
      </c>
      <c r="B4" s="1732">
        <v>4.5</v>
      </c>
      <c r="C4" s="1732">
        <v>3.9</v>
      </c>
      <c r="D4" s="1733" t="s">
        <v>707</v>
      </c>
      <c r="E4" s="1732">
        <v>2.1</v>
      </c>
      <c r="F4" s="1734">
        <v>-1.5</v>
      </c>
    </row>
    <row r="5" spans="1:6" s="44" customFormat="1" ht="9" customHeight="1">
      <c r="A5" s="1195"/>
      <c r="B5" s="1735"/>
      <c r="C5" s="1735"/>
      <c r="D5" s="1736"/>
      <c r="E5" s="1735"/>
      <c r="F5" s="1737"/>
    </row>
    <row r="6" spans="1:6" s="44" customFormat="1" ht="17.25" customHeight="1">
      <c r="A6" s="1195">
        <v>1985</v>
      </c>
      <c r="B6" s="1731">
        <v>14.2</v>
      </c>
      <c r="C6" s="1731">
        <v>3.5</v>
      </c>
      <c r="D6" s="1738" t="s">
        <v>707</v>
      </c>
      <c r="E6" s="1731">
        <v>4.2</v>
      </c>
      <c r="F6" s="1729">
        <v>6.4999999999999991</v>
      </c>
    </row>
    <row r="7" spans="1:6" s="44" customFormat="1" ht="9" customHeight="1">
      <c r="A7" s="1195"/>
      <c r="B7" s="1731"/>
      <c r="C7" s="1731"/>
      <c r="D7" s="1738"/>
      <c r="E7" s="1731"/>
      <c r="F7" s="1729"/>
    </row>
    <row r="8" spans="1:6" s="44" customFormat="1" ht="18" customHeight="1">
      <c r="A8" s="1195">
        <v>1990</v>
      </c>
      <c r="B8" s="1731">
        <v>21.2</v>
      </c>
      <c r="C8" s="1731">
        <v>2</v>
      </c>
      <c r="D8" s="1738" t="s">
        <v>707</v>
      </c>
      <c r="E8" s="1731">
        <v>2.2000000000000002</v>
      </c>
      <c r="F8" s="1729">
        <v>17</v>
      </c>
    </row>
    <row r="9" spans="1:6" s="44" customFormat="1" ht="18" customHeight="1">
      <c r="A9" s="1195">
        <v>1995</v>
      </c>
      <c r="B9" s="1731">
        <v>22</v>
      </c>
      <c r="C9" s="1731">
        <v>2</v>
      </c>
      <c r="D9" s="1739">
        <v>4.3499999999999996</v>
      </c>
      <c r="E9" s="1731" t="s">
        <v>1062</v>
      </c>
      <c r="F9" s="1729">
        <v>15.65</v>
      </c>
    </row>
    <row r="10" spans="1:6" s="44" customFormat="1" ht="18" customHeight="1">
      <c r="A10" s="1195" t="s">
        <v>328</v>
      </c>
      <c r="B10" s="1731">
        <v>22</v>
      </c>
      <c r="C10" s="1731">
        <v>2</v>
      </c>
      <c r="D10" s="1730">
        <v>4.0199999999999996</v>
      </c>
      <c r="E10" s="1731" t="s">
        <v>1062</v>
      </c>
      <c r="F10" s="1729">
        <v>15.98</v>
      </c>
    </row>
    <row r="11" spans="1:6" s="44" customFormat="1" ht="18" customHeight="1">
      <c r="A11" s="1195" t="s">
        <v>329</v>
      </c>
      <c r="B11" s="1731">
        <v>23</v>
      </c>
      <c r="C11" s="1731">
        <v>1</v>
      </c>
      <c r="D11" s="1730">
        <v>4.49</v>
      </c>
      <c r="E11" s="1731" t="s">
        <v>1062</v>
      </c>
      <c r="F11" s="1729">
        <v>17.509999999999998</v>
      </c>
    </row>
    <row r="12" spans="1:6" s="44" customFormat="1" ht="18" customHeight="1">
      <c r="A12" s="1195" t="s">
        <v>330</v>
      </c>
      <c r="B12" s="1731">
        <v>23</v>
      </c>
      <c r="C12" s="1731">
        <v>1</v>
      </c>
      <c r="D12" s="1730">
        <v>2.2599999999999998</v>
      </c>
      <c r="E12" s="1731" t="s">
        <v>1062</v>
      </c>
      <c r="F12" s="1729">
        <v>19.740000000000002</v>
      </c>
    </row>
    <row r="13" spans="1:6" s="44" customFormat="1" ht="18" customHeight="1">
      <c r="A13" s="1195" t="s">
        <v>331</v>
      </c>
      <c r="B13" s="1731">
        <v>23</v>
      </c>
      <c r="C13" s="1731">
        <v>1</v>
      </c>
      <c r="D13" s="1730">
        <v>19.22</v>
      </c>
      <c r="E13" s="1731" t="s">
        <v>1062</v>
      </c>
      <c r="F13" s="1729">
        <v>2.7800000000000011</v>
      </c>
    </row>
    <row r="14" spans="1:6" s="44" customFormat="1" ht="18" customHeight="1">
      <c r="A14" s="1195" t="s">
        <v>332</v>
      </c>
      <c r="B14" s="1731">
        <v>24</v>
      </c>
      <c r="C14" s="1731">
        <v>1</v>
      </c>
      <c r="D14" s="1730">
        <v>91.03</v>
      </c>
      <c r="E14" s="1731" t="s">
        <v>1062</v>
      </c>
      <c r="F14" s="1729">
        <v>-68.03</v>
      </c>
    </row>
    <row r="15" spans="1:6" s="44" customFormat="1" ht="18" customHeight="1">
      <c r="A15" s="1195" t="s">
        <v>333</v>
      </c>
      <c r="B15" s="1731">
        <v>24</v>
      </c>
      <c r="C15" s="1731">
        <v>1</v>
      </c>
      <c r="D15" s="1730">
        <v>4.53</v>
      </c>
      <c r="E15" s="1731" t="s">
        <v>1062</v>
      </c>
      <c r="F15" s="1729">
        <v>18.47</v>
      </c>
    </row>
    <row r="16" spans="1:6" s="44" customFormat="1" ht="18" customHeight="1">
      <c r="A16" s="1195">
        <v>2002</v>
      </c>
      <c r="B16" s="1731">
        <v>25</v>
      </c>
      <c r="C16" s="1731">
        <v>1</v>
      </c>
      <c r="D16" s="1730">
        <v>4.8899999999999997</v>
      </c>
      <c r="E16" s="1731" t="s">
        <v>1062</v>
      </c>
      <c r="F16" s="1729">
        <v>19.11</v>
      </c>
    </row>
    <row r="17" spans="1:10" s="44" customFormat="1" ht="18" customHeight="1">
      <c r="A17" s="1195">
        <v>2003</v>
      </c>
      <c r="B17" s="1731">
        <v>25</v>
      </c>
      <c r="C17" s="1731">
        <v>1</v>
      </c>
      <c r="D17" s="1730">
        <v>5.0199999999999996</v>
      </c>
      <c r="E17" s="1731" t="s">
        <v>1062</v>
      </c>
      <c r="F17" s="1729">
        <v>18.98</v>
      </c>
    </row>
    <row r="18" spans="1:10" s="44" customFormat="1" ht="18" customHeight="1">
      <c r="A18" s="1195">
        <v>2004</v>
      </c>
      <c r="B18" s="1731">
        <v>27</v>
      </c>
      <c r="C18" s="1731">
        <v>1</v>
      </c>
      <c r="D18" s="1730">
        <v>10.119999999999999</v>
      </c>
      <c r="E18" s="1731" t="s">
        <v>1062</v>
      </c>
      <c r="F18" s="1729">
        <v>15.88</v>
      </c>
    </row>
    <row r="19" spans="1:10" s="44" customFormat="1" ht="18" customHeight="1">
      <c r="A19" s="1195">
        <v>2005</v>
      </c>
      <c r="B19" s="1731">
        <v>26</v>
      </c>
      <c r="C19" s="1731">
        <v>0.70177900000000004</v>
      </c>
      <c r="D19" s="1730">
        <v>13.76</v>
      </c>
      <c r="E19" s="1731" t="s">
        <v>1062</v>
      </c>
      <c r="F19" s="1729">
        <v>11.538221000000002</v>
      </c>
    </row>
    <row r="20" spans="1:10" s="44" customFormat="1" ht="18" customHeight="1">
      <c r="A20" s="1195">
        <v>2006</v>
      </c>
      <c r="B20" s="1731">
        <v>58</v>
      </c>
      <c r="C20" s="1732">
        <v>1</v>
      </c>
      <c r="D20" s="1730">
        <v>70.099999999999994</v>
      </c>
      <c r="E20" s="1731" t="s">
        <v>1062</v>
      </c>
      <c r="F20" s="1729">
        <v>-13.099999999999994</v>
      </c>
    </row>
    <row r="21" spans="1:10" s="44" customFormat="1" ht="18" customHeight="1">
      <c r="A21" s="1195">
        <v>2007</v>
      </c>
      <c r="B21" s="1731">
        <v>81</v>
      </c>
      <c r="C21" s="1731" t="s">
        <v>1062</v>
      </c>
      <c r="D21" s="1730">
        <v>71.87</v>
      </c>
      <c r="E21" s="1731" t="s">
        <v>1062</v>
      </c>
      <c r="F21" s="1729">
        <v>9.1299999999999955</v>
      </c>
    </row>
    <row r="22" spans="1:10" s="44" customFormat="1" ht="18" customHeight="1">
      <c r="A22" s="1195">
        <v>2008</v>
      </c>
      <c r="B22" s="1731">
        <v>90</v>
      </c>
      <c r="C22" s="1731" t="s">
        <v>1062</v>
      </c>
      <c r="D22" s="1730">
        <v>84.62</v>
      </c>
      <c r="E22" s="1731" t="s">
        <v>1062</v>
      </c>
      <c r="F22" s="1729">
        <v>5.3799999999999955</v>
      </c>
    </row>
    <row r="23" spans="1:10" s="44" customFormat="1" ht="18" customHeight="1">
      <c r="A23" s="1195" t="s">
        <v>1007</v>
      </c>
      <c r="B23" s="1731">
        <v>95</v>
      </c>
      <c r="C23" s="1731" t="s">
        <v>1062</v>
      </c>
      <c r="D23" s="1730">
        <v>85.64</v>
      </c>
      <c r="E23" s="1731" t="s">
        <v>1062</v>
      </c>
      <c r="F23" s="1729">
        <v>9.36</v>
      </c>
    </row>
    <row r="24" spans="1:10" s="44" customFormat="1" ht="18" customHeight="1">
      <c r="A24" s="1195">
        <v>2010</v>
      </c>
      <c r="B24" s="1731">
        <v>93</v>
      </c>
      <c r="C24" s="1731" t="s">
        <v>1062</v>
      </c>
      <c r="D24" s="1730">
        <v>97.08</v>
      </c>
      <c r="E24" s="1731">
        <v>12</v>
      </c>
      <c r="F24" s="1729">
        <v>-16.079999999999998</v>
      </c>
    </row>
    <row r="25" spans="1:10" s="44" customFormat="1" ht="18" customHeight="1">
      <c r="A25" s="1195">
        <v>2011</v>
      </c>
      <c r="B25" s="1731">
        <v>92</v>
      </c>
      <c r="C25" s="1731" t="s">
        <v>1062</v>
      </c>
      <c r="D25" s="1730">
        <v>114.33</v>
      </c>
      <c r="E25" s="1731">
        <v>14</v>
      </c>
      <c r="F25" s="1729">
        <v>-36.33</v>
      </c>
    </row>
    <row r="26" spans="1:10" s="44" customFormat="1" ht="18" customHeight="1">
      <c r="A26" s="1195">
        <v>2012</v>
      </c>
      <c r="B26" s="1731">
        <v>92</v>
      </c>
      <c r="C26" s="1731" t="s">
        <v>1062</v>
      </c>
      <c r="D26" s="1730">
        <v>95.07</v>
      </c>
      <c r="E26" s="1731">
        <v>20</v>
      </c>
      <c r="F26" s="1729">
        <v>-23.069999999999993</v>
      </c>
    </row>
    <row r="27" spans="1:10" s="44" customFormat="1" ht="18" customHeight="1">
      <c r="A27" s="1195">
        <v>2013</v>
      </c>
      <c r="B27" s="1731">
        <v>110</v>
      </c>
      <c r="C27" s="1731" t="s">
        <v>1062</v>
      </c>
      <c r="D27" s="1730">
        <v>89.2</v>
      </c>
      <c r="E27" s="1731">
        <v>25</v>
      </c>
      <c r="F27" s="1729">
        <v>-4.2000000000000028</v>
      </c>
    </row>
    <row r="28" spans="1:10" s="44" customFormat="1" ht="18" customHeight="1">
      <c r="A28" s="1195">
        <v>2014</v>
      </c>
      <c r="B28" s="1731">
        <v>122</v>
      </c>
      <c r="C28" s="1731" t="s">
        <v>1062</v>
      </c>
      <c r="D28" s="1730">
        <v>96.52</v>
      </c>
      <c r="E28" s="1731">
        <v>18</v>
      </c>
      <c r="F28" s="1729">
        <v>7.480000000000004</v>
      </c>
    </row>
    <row r="29" spans="1:10" s="44" customFormat="1" ht="18" customHeight="1">
      <c r="A29" s="1195">
        <v>2015</v>
      </c>
      <c r="B29" s="1731">
        <v>212</v>
      </c>
      <c r="C29" s="1731" t="s">
        <v>1062</v>
      </c>
      <c r="D29" s="1730">
        <v>102.59</v>
      </c>
      <c r="E29" s="1731">
        <v>32</v>
      </c>
      <c r="F29" s="1729">
        <v>77.41</v>
      </c>
    </row>
    <row r="30" spans="1:10" s="44" customFormat="1" ht="18" customHeight="1">
      <c r="A30" s="1195">
        <v>2016</v>
      </c>
      <c r="B30" s="1731">
        <v>282</v>
      </c>
      <c r="C30" s="1731" t="s">
        <v>1062</v>
      </c>
      <c r="D30" s="1730">
        <v>113</v>
      </c>
      <c r="E30" s="1731">
        <v>39</v>
      </c>
      <c r="F30" s="1729">
        <v>130</v>
      </c>
      <c r="J30" s="44" t="s">
        <v>219</v>
      </c>
    </row>
    <row r="31" spans="1:10" s="44" customFormat="1" ht="18" customHeight="1">
      <c r="A31" s="1195">
        <v>2017</v>
      </c>
      <c r="B31" s="1732">
        <v>291</v>
      </c>
      <c r="C31" s="1731" t="s">
        <v>1062</v>
      </c>
      <c r="D31" s="1739">
        <v>141</v>
      </c>
      <c r="E31" s="1732">
        <v>42</v>
      </c>
      <c r="F31" s="1734">
        <v>108</v>
      </c>
      <c r="H31" s="628"/>
    </row>
    <row r="32" spans="1:10" s="44" customFormat="1" ht="9" customHeight="1" thickBot="1">
      <c r="A32" s="520"/>
      <c r="B32" s="695"/>
      <c r="C32" s="695"/>
      <c r="D32" s="812"/>
      <c r="E32" s="695"/>
      <c r="F32" s="813"/>
    </row>
    <row r="33" spans="1:12" s="6" customFormat="1" ht="13.15" customHeight="1">
      <c r="A33" s="43" t="s">
        <v>150</v>
      </c>
      <c r="B33" s="43"/>
      <c r="C33" s="43"/>
      <c r="D33" s="43"/>
      <c r="E33" s="43"/>
      <c r="F33" s="43"/>
      <c r="J33" s="23"/>
      <c r="K33" s="23"/>
      <c r="L33" s="23"/>
    </row>
    <row r="34" spans="1:12" s="44" customFormat="1">
      <c r="A34" s="9" t="s">
        <v>154</v>
      </c>
      <c r="B34" s="9"/>
      <c r="C34" s="9"/>
      <c r="D34" s="9"/>
      <c r="E34" s="9"/>
      <c r="F34" s="9"/>
    </row>
    <row r="35" spans="1:12" s="44" customFormat="1">
      <c r="A35" s="9" t="s">
        <v>155</v>
      </c>
      <c r="B35" s="9"/>
      <c r="C35" s="9"/>
      <c r="D35" s="9"/>
      <c r="E35" s="9"/>
      <c r="F35" s="9"/>
    </row>
    <row r="36" spans="1:12" ht="12" customHeight="1">
      <c r="A36" s="9" t="s">
        <v>334</v>
      </c>
      <c r="B36" s="9"/>
      <c r="C36" s="9"/>
      <c r="D36" s="9"/>
      <c r="E36" s="9"/>
      <c r="F36" s="9"/>
    </row>
    <row r="37" spans="1:12">
      <c r="A37" s="9" t="s">
        <v>335</v>
      </c>
      <c r="B37" s="9"/>
      <c r="C37" s="9"/>
      <c r="D37" s="9"/>
      <c r="E37" s="9"/>
      <c r="F37" s="9"/>
    </row>
    <row r="38" spans="1:12">
      <c r="L38" s="14"/>
    </row>
    <row r="39" spans="1:12">
      <c r="A39" s="47"/>
    </row>
  </sheetData>
  <mergeCells count="1">
    <mergeCell ref="A1:F1"/>
  </mergeCells>
  <printOptions horizontalCentered="1"/>
  <pageMargins left="0.7" right="0.7" top="0.75" bottom="0.5" header="0.3" footer="0.3"/>
  <pageSetup scale="74" orientation="landscape" r:id="rId1"/>
  <headerFooter scaleWithDoc="0">
    <oddFooter>&amp;R2016 Data Tables</oddFooter>
  </headerFooter>
  <rowBreaks count="1" manualBreakCount="1">
    <brk id="55" max="16383" man="1"/>
  </rowBreaks>
  <ignoredErrors>
    <ignoredError sqref="A10:A15" numberStoredAsText="1"/>
  </ignoredError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B608D-D93A-4C84-AF9D-B188CEF3933F}">
  <sheetPr>
    <pageSetUpPr fitToPage="1"/>
  </sheetPr>
  <dimension ref="A1:P38"/>
  <sheetViews>
    <sheetView zoomScale="80" zoomScaleNormal="80" workbookViewId="0">
      <selection sqref="A1:E1"/>
    </sheetView>
  </sheetViews>
  <sheetFormatPr defaultColWidth="8.85546875" defaultRowHeight="12.75"/>
  <cols>
    <col min="1" max="1" width="16.7109375" style="43" customWidth="1"/>
    <col min="2" max="2" width="20.7109375" style="43" customWidth="1"/>
    <col min="3" max="3" width="13.28515625" style="43" customWidth="1"/>
    <col min="4" max="4" width="22.28515625" style="43" customWidth="1"/>
    <col min="5" max="5" width="29.7109375" style="43" customWidth="1"/>
    <col min="6" max="10" width="8.85546875" style="43"/>
    <col min="11" max="16384" width="8.85546875" style="225"/>
  </cols>
  <sheetData>
    <row r="1" spans="1:10" ht="120" customHeight="1" thickBot="1">
      <c r="A1" s="1955" t="s">
        <v>692</v>
      </c>
      <c r="B1" s="2029"/>
      <c r="C1" s="2029"/>
      <c r="D1" s="2029"/>
      <c r="E1" s="2030"/>
    </row>
    <row r="2" spans="1:10" ht="30" customHeight="1">
      <c r="A2" s="2133" t="s">
        <v>147</v>
      </c>
      <c r="B2" s="2134" t="s">
        <v>693</v>
      </c>
      <c r="C2" s="2136" t="s">
        <v>565</v>
      </c>
      <c r="D2" s="2137"/>
      <c r="E2" s="2138"/>
      <c r="F2" s="427"/>
      <c r="G2" s="427"/>
      <c r="H2" s="427"/>
      <c r="I2" s="427"/>
      <c r="J2" s="427"/>
    </row>
    <row r="3" spans="1:10" s="190" customFormat="1" ht="45" customHeight="1" thickBot="1">
      <c r="A3" s="2003"/>
      <c r="B3" s="2135"/>
      <c r="C3" s="703" t="s">
        <v>694</v>
      </c>
      <c r="D3" s="703" t="s">
        <v>695</v>
      </c>
      <c r="E3" s="704" t="s">
        <v>696</v>
      </c>
      <c r="F3" s="428"/>
      <c r="G3" s="428"/>
      <c r="H3" s="428"/>
      <c r="I3" s="428"/>
      <c r="J3" s="428"/>
    </row>
    <row r="4" spans="1:10" s="184" customFormat="1" ht="9" customHeight="1">
      <c r="A4" s="631"/>
      <c r="B4" s="629"/>
      <c r="C4" s="635"/>
      <c r="D4" s="635"/>
      <c r="E4" s="630"/>
      <c r="F4" s="44"/>
      <c r="G4" s="44"/>
      <c r="H4" s="44"/>
      <c r="I4" s="44"/>
      <c r="J4" s="44"/>
    </row>
    <row r="5" spans="1:10" s="184" customFormat="1" ht="18" customHeight="1">
      <c r="A5" s="631">
        <v>1980</v>
      </c>
      <c r="B5" s="1742">
        <v>4100</v>
      </c>
      <c r="C5" s="1843">
        <v>4</v>
      </c>
      <c r="D5" s="1844">
        <v>76.94</v>
      </c>
      <c r="E5" s="1823">
        <v>45</v>
      </c>
      <c r="F5" s="44"/>
      <c r="G5" s="44"/>
      <c r="H5" s="44"/>
      <c r="I5" s="44"/>
      <c r="J5" s="44"/>
    </row>
    <row r="6" spans="1:10" s="184" customFormat="1" ht="9" customHeight="1">
      <c r="A6" s="631"/>
      <c r="B6" s="1742"/>
      <c r="C6" s="1764"/>
      <c r="D6" s="1744"/>
      <c r="E6" s="1746"/>
      <c r="F6" s="44"/>
      <c r="G6" s="44"/>
      <c r="H6" s="44"/>
      <c r="I6" s="44"/>
      <c r="J6" s="44"/>
    </row>
    <row r="7" spans="1:10" s="184" customFormat="1" ht="18" customHeight="1">
      <c r="A7" s="631">
        <v>1985</v>
      </c>
      <c r="B7" s="1742">
        <v>3100</v>
      </c>
      <c r="C7" s="1764">
        <v>4</v>
      </c>
      <c r="D7" s="1744">
        <v>91</v>
      </c>
      <c r="E7" s="1746">
        <v>45</v>
      </c>
      <c r="F7" s="44"/>
      <c r="G7" s="44"/>
      <c r="H7" s="44"/>
      <c r="I7" s="44"/>
      <c r="J7" s="44"/>
    </row>
    <row r="8" spans="1:10" s="184" customFormat="1" ht="9" customHeight="1">
      <c r="A8" s="631"/>
      <c r="B8" s="1742"/>
      <c r="C8" s="1764"/>
      <c r="D8" s="1744"/>
      <c r="E8" s="1746"/>
      <c r="F8" s="44"/>
      <c r="G8" s="44"/>
      <c r="H8" s="44"/>
      <c r="I8" s="44"/>
      <c r="J8" s="44"/>
    </row>
    <row r="9" spans="1:10" s="184" customFormat="1" ht="18" customHeight="1">
      <c r="A9" s="631">
        <v>1990</v>
      </c>
      <c r="B9" s="1742">
        <v>2170</v>
      </c>
      <c r="C9" s="1764">
        <v>2</v>
      </c>
      <c r="D9" s="1744">
        <v>97</v>
      </c>
      <c r="E9" s="1746">
        <v>50</v>
      </c>
      <c r="F9" s="44"/>
      <c r="G9" s="44"/>
      <c r="H9" s="44"/>
      <c r="I9" s="44"/>
      <c r="J9" s="44"/>
    </row>
    <row r="10" spans="1:10" s="184" customFormat="1" ht="9" customHeight="1">
      <c r="A10" s="631"/>
      <c r="B10" s="1742"/>
      <c r="C10" s="1764"/>
      <c r="D10" s="1744"/>
      <c r="E10" s="1746"/>
      <c r="F10" s="44"/>
      <c r="G10" s="44"/>
      <c r="H10" s="44"/>
      <c r="I10" s="44"/>
      <c r="J10" s="44"/>
    </row>
    <row r="11" spans="1:10" s="184" customFormat="1" ht="18" customHeight="1">
      <c r="A11" s="631">
        <v>1995</v>
      </c>
      <c r="B11" s="1742">
        <v>1300</v>
      </c>
      <c r="C11" s="1764">
        <v>2</v>
      </c>
      <c r="D11" s="1744">
        <v>102</v>
      </c>
      <c r="E11" s="1746">
        <v>55</v>
      </c>
      <c r="F11" s="44"/>
      <c r="G11" s="44"/>
      <c r="H11" s="44"/>
      <c r="I11" s="44"/>
      <c r="J11" s="44"/>
    </row>
    <row r="12" spans="1:10" s="184" customFormat="1" ht="18" customHeight="1">
      <c r="A12" s="631">
        <v>1996</v>
      </c>
      <c r="B12" s="1742">
        <v>1130</v>
      </c>
      <c r="C12" s="1764">
        <v>2</v>
      </c>
      <c r="D12" s="1744">
        <v>104</v>
      </c>
      <c r="E12" s="1746">
        <v>55</v>
      </c>
      <c r="F12" s="44"/>
      <c r="G12" s="44"/>
      <c r="H12" s="44"/>
      <c r="I12" s="44"/>
      <c r="J12" s="44"/>
    </row>
    <row r="13" spans="1:10" s="184" customFormat="1" ht="18" customHeight="1">
      <c r="A13" s="631">
        <v>1997</v>
      </c>
      <c r="B13" s="1742">
        <v>1000</v>
      </c>
      <c r="C13" s="1764">
        <v>1</v>
      </c>
      <c r="D13" s="1744">
        <v>102</v>
      </c>
      <c r="E13" s="1746">
        <v>55</v>
      </c>
      <c r="F13" s="44"/>
      <c r="G13" s="44"/>
      <c r="H13" s="44"/>
      <c r="I13" s="44"/>
      <c r="J13" s="44"/>
    </row>
    <row r="14" spans="1:10" s="184" customFormat="1" ht="18" customHeight="1">
      <c r="A14" s="631">
        <v>1998</v>
      </c>
      <c r="B14" s="1742">
        <v>855</v>
      </c>
      <c r="C14" s="1764">
        <v>1</v>
      </c>
      <c r="D14" s="1744">
        <v>104</v>
      </c>
      <c r="E14" s="1746">
        <v>55</v>
      </c>
      <c r="F14" s="44"/>
      <c r="G14" s="44"/>
      <c r="H14" s="44"/>
      <c r="I14" s="44"/>
      <c r="J14" s="44"/>
    </row>
    <row r="15" spans="1:10" s="184" customFormat="1" ht="18" customHeight="1">
      <c r="A15" s="631">
        <v>1999</v>
      </c>
      <c r="B15" s="1742">
        <v>738</v>
      </c>
      <c r="C15" s="1764">
        <v>1</v>
      </c>
      <c r="D15" s="1744">
        <v>106</v>
      </c>
      <c r="E15" s="1746">
        <v>62</v>
      </c>
      <c r="F15" s="44"/>
      <c r="G15" s="44"/>
      <c r="H15" s="44"/>
      <c r="I15" s="44"/>
      <c r="J15" s="44"/>
    </row>
    <row r="16" spans="1:10" s="184" customFormat="1" ht="18" customHeight="1">
      <c r="A16" s="631">
        <v>2000</v>
      </c>
      <c r="B16" s="1742">
        <v>626</v>
      </c>
      <c r="C16" s="1764">
        <v>1</v>
      </c>
      <c r="D16" s="1744">
        <v>109</v>
      </c>
      <c r="E16" s="1746">
        <v>62</v>
      </c>
      <c r="F16" s="44"/>
      <c r="G16" s="44"/>
      <c r="H16" s="44"/>
      <c r="I16" s="44"/>
      <c r="J16" s="44"/>
    </row>
    <row r="17" spans="1:10" s="184" customFormat="1" ht="18" customHeight="1">
      <c r="A17" s="631">
        <v>2001</v>
      </c>
      <c r="B17" s="1742">
        <v>510</v>
      </c>
      <c r="C17" s="1764">
        <v>1</v>
      </c>
      <c r="D17" s="1744">
        <v>112</v>
      </c>
      <c r="E17" s="1746">
        <v>77</v>
      </c>
      <c r="F17" s="35"/>
      <c r="G17" s="44"/>
      <c r="H17" s="44"/>
      <c r="I17" s="44"/>
      <c r="J17" s="44"/>
    </row>
    <row r="18" spans="1:10" s="184" customFormat="1" ht="18" customHeight="1">
      <c r="A18" s="631">
        <v>2002</v>
      </c>
      <c r="B18" s="1742">
        <v>463</v>
      </c>
      <c r="C18" s="1764">
        <v>1</v>
      </c>
      <c r="D18" s="1744">
        <v>114</v>
      </c>
      <c r="E18" s="1746">
        <v>82</v>
      </c>
      <c r="F18" s="44"/>
      <c r="G18" s="44"/>
      <c r="H18" s="44"/>
      <c r="I18" s="44"/>
      <c r="J18" s="44"/>
    </row>
    <row r="19" spans="1:10" s="184" customFormat="1" ht="18" customHeight="1">
      <c r="A19" s="631">
        <v>2003</v>
      </c>
      <c r="B19" s="1742">
        <v>389</v>
      </c>
      <c r="C19" s="1764">
        <v>1</v>
      </c>
      <c r="D19" s="1744">
        <v>117</v>
      </c>
      <c r="E19" s="1746">
        <v>90</v>
      </c>
      <c r="F19" s="44"/>
      <c r="G19" s="44"/>
      <c r="H19" s="44"/>
      <c r="I19" s="44"/>
      <c r="J19" s="44"/>
    </row>
    <row r="20" spans="1:10" s="184" customFormat="1" ht="18" customHeight="1">
      <c r="A20" s="631">
        <v>2004</v>
      </c>
      <c r="B20" s="1742">
        <v>324</v>
      </c>
      <c r="C20" s="1764">
        <v>0.70177900000000004</v>
      </c>
      <c r="D20" s="1744">
        <v>135</v>
      </c>
      <c r="E20" s="1746">
        <v>114.5</v>
      </c>
      <c r="F20" s="44"/>
      <c r="G20" s="44"/>
      <c r="H20" s="44"/>
      <c r="I20" s="44"/>
      <c r="J20" s="44"/>
    </row>
    <row r="21" spans="1:10" s="184" customFormat="1" ht="18" customHeight="1">
      <c r="A21" s="631">
        <v>2005</v>
      </c>
      <c r="B21" s="1742">
        <v>279</v>
      </c>
      <c r="C21" s="1843">
        <v>1</v>
      </c>
      <c r="D21" s="1744">
        <v>120</v>
      </c>
      <c r="E21" s="1746">
        <v>102</v>
      </c>
      <c r="F21" s="44"/>
      <c r="G21" s="44"/>
      <c r="H21" s="44"/>
      <c r="I21" s="44"/>
      <c r="J21" s="44"/>
    </row>
    <row r="22" spans="1:10" s="184" customFormat="1" ht="18" customHeight="1">
      <c r="A22" s="631">
        <v>2006</v>
      </c>
      <c r="B22" s="1742">
        <v>238</v>
      </c>
      <c r="C22" s="1764" t="s">
        <v>346</v>
      </c>
      <c r="D22" s="1744">
        <v>120</v>
      </c>
      <c r="E22" s="1746">
        <v>105</v>
      </c>
      <c r="F22" s="44"/>
      <c r="G22" s="44"/>
      <c r="H22" s="44"/>
      <c r="I22" s="44"/>
      <c r="J22" s="44"/>
    </row>
    <row r="23" spans="1:10" s="184" customFormat="1" ht="18" customHeight="1">
      <c r="A23" s="631">
        <v>2007</v>
      </c>
      <c r="B23" s="1742">
        <v>203</v>
      </c>
      <c r="C23" s="1764" t="s">
        <v>346</v>
      </c>
      <c r="D23" s="1745">
        <v>126</v>
      </c>
      <c r="E23" s="1729">
        <v>114</v>
      </c>
      <c r="F23" s="44"/>
      <c r="G23" s="44"/>
      <c r="H23" s="44"/>
      <c r="I23" s="44"/>
      <c r="J23" s="44"/>
    </row>
    <row r="24" spans="1:10" s="184" customFormat="1" ht="18" customHeight="1">
      <c r="A24" s="631">
        <v>2008</v>
      </c>
      <c r="B24" s="1742">
        <v>166</v>
      </c>
      <c r="C24" s="1764" t="s">
        <v>346</v>
      </c>
      <c r="D24" s="1745">
        <v>127</v>
      </c>
      <c r="E24" s="1729">
        <v>114</v>
      </c>
      <c r="F24" s="44"/>
      <c r="G24" s="44"/>
      <c r="H24" s="44"/>
      <c r="I24" s="44"/>
      <c r="J24" s="44"/>
    </row>
    <row r="25" spans="1:10" s="184" customFormat="1" ht="18" customHeight="1">
      <c r="A25" s="631">
        <v>2009</v>
      </c>
      <c r="B25" s="1742">
        <v>134</v>
      </c>
      <c r="C25" s="1764" t="s">
        <v>346</v>
      </c>
      <c r="D25" s="1745">
        <v>127</v>
      </c>
      <c r="E25" s="1729">
        <v>114</v>
      </c>
      <c r="F25" s="44"/>
      <c r="G25" s="44"/>
      <c r="H25" s="44"/>
      <c r="I25" s="44"/>
      <c r="J25" s="44"/>
    </row>
    <row r="26" spans="1:10" s="184" customFormat="1" ht="18" customHeight="1">
      <c r="A26" s="631">
        <v>2010</v>
      </c>
      <c r="B26" s="1742">
        <v>110</v>
      </c>
      <c r="C26" s="1764" t="s">
        <v>346</v>
      </c>
      <c r="D26" s="1745">
        <v>136</v>
      </c>
      <c r="E26" s="1729">
        <v>150</v>
      </c>
      <c r="F26" s="44"/>
      <c r="G26" s="44"/>
      <c r="H26" s="44"/>
      <c r="I26" s="44"/>
      <c r="J26" s="44"/>
    </row>
    <row r="27" spans="1:10" s="184" customFormat="1" ht="18" customHeight="1">
      <c r="A27" s="631">
        <v>2011</v>
      </c>
      <c r="B27" s="1743">
        <v>97</v>
      </c>
      <c r="C27" s="1765" t="s">
        <v>346</v>
      </c>
      <c r="D27" s="1745">
        <v>137</v>
      </c>
      <c r="E27" s="1729">
        <v>150</v>
      </c>
      <c r="F27" s="44"/>
      <c r="G27" s="44"/>
      <c r="H27" s="44"/>
      <c r="I27" s="44"/>
      <c r="J27" s="44"/>
    </row>
    <row r="28" spans="1:10" s="184" customFormat="1" ht="18" customHeight="1">
      <c r="A28" s="631">
        <v>2012</v>
      </c>
      <c r="B28" s="1743">
        <v>74</v>
      </c>
      <c r="C28" s="1765" t="s">
        <v>346</v>
      </c>
      <c r="D28" s="1745">
        <v>139</v>
      </c>
      <c r="E28" s="1729">
        <v>150</v>
      </c>
      <c r="F28" s="44"/>
      <c r="G28" s="44"/>
      <c r="H28" s="44"/>
      <c r="I28" s="44"/>
      <c r="J28" s="44"/>
    </row>
    <row r="29" spans="1:10" s="184" customFormat="1" ht="18" customHeight="1">
      <c r="A29" s="631">
        <v>2013</v>
      </c>
      <c r="B29" s="1743">
        <v>61</v>
      </c>
      <c r="C29" s="1765" t="s">
        <v>346</v>
      </c>
      <c r="D29" s="1745">
        <v>134</v>
      </c>
      <c r="E29" s="1729">
        <v>150</v>
      </c>
      <c r="F29" s="44"/>
      <c r="G29" s="44"/>
      <c r="H29" s="44"/>
      <c r="I29" s="44"/>
      <c r="J29" s="44"/>
    </row>
    <row r="30" spans="1:10" s="184" customFormat="1" ht="18" customHeight="1">
      <c r="A30" s="631">
        <v>2014</v>
      </c>
      <c r="B30" s="1743">
        <v>50</v>
      </c>
      <c r="C30" s="1765" t="s">
        <v>346</v>
      </c>
      <c r="D30" s="1745">
        <v>138</v>
      </c>
      <c r="E30" s="1729">
        <v>150</v>
      </c>
      <c r="F30" s="44"/>
      <c r="G30" s="44"/>
      <c r="H30" s="44"/>
      <c r="I30" s="44"/>
      <c r="J30" s="44"/>
    </row>
    <row r="31" spans="1:10" s="44" customFormat="1" ht="18" customHeight="1">
      <c r="A31" s="631">
        <v>2015</v>
      </c>
      <c r="B31" s="1743">
        <v>39</v>
      </c>
      <c r="C31" s="1765" t="s">
        <v>346</v>
      </c>
      <c r="D31" s="1745">
        <v>137</v>
      </c>
      <c r="E31" s="1729">
        <v>150</v>
      </c>
    </row>
    <row r="32" spans="1:10" s="44" customFormat="1" ht="18" customHeight="1">
      <c r="A32" s="633">
        <v>2016</v>
      </c>
      <c r="B32" s="1743">
        <v>31</v>
      </c>
      <c r="C32" s="1765" t="s">
        <v>346</v>
      </c>
      <c r="D32" s="1845">
        <v>130</v>
      </c>
      <c r="E32" s="1734">
        <v>115</v>
      </c>
    </row>
    <row r="33" spans="1:16" s="184" customFormat="1" ht="9" customHeight="1" thickBot="1">
      <c r="A33" s="806"/>
      <c r="B33" s="807"/>
      <c r="C33" s="808"/>
      <c r="D33" s="808"/>
      <c r="E33" s="809"/>
      <c r="F33" s="44"/>
      <c r="G33" s="44"/>
      <c r="H33" s="44"/>
      <c r="I33" s="44"/>
      <c r="J33" s="44"/>
    </row>
    <row r="34" spans="1:16" s="434" customFormat="1">
      <c r="A34" s="429"/>
      <c r="B34" s="430"/>
      <c r="C34" s="431"/>
      <c r="D34" s="432"/>
      <c r="E34" s="433"/>
    </row>
    <row r="35" spans="1:16" s="221" customFormat="1" ht="38.25" customHeight="1">
      <c r="A35" s="2125" t="s">
        <v>697</v>
      </c>
      <c r="B35" s="1954"/>
      <c r="C35" s="1954"/>
      <c r="D35" s="1954"/>
      <c r="E35" s="1954"/>
    </row>
    <row r="36" spans="1:16" s="43" customFormat="1">
      <c r="A36" s="226" t="s">
        <v>607</v>
      </c>
      <c r="B36" s="226"/>
      <c r="C36" s="226"/>
      <c r="D36" s="226"/>
      <c r="E36" s="226"/>
    </row>
    <row r="37" spans="1:16" s="43" customFormat="1">
      <c r="A37" s="331" t="s">
        <v>698</v>
      </c>
      <c r="B37" s="221"/>
      <c r="C37" s="221"/>
      <c r="D37" s="221"/>
      <c r="E37" s="221"/>
    </row>
    <row r="38" spans="1:16">
      <c r="A38" s="226" t="s">
        <v>574</v>
      </c>
      <c r="B38" s="226"/>
      <c r="C38" s="226"/>
      <c r="D38" s="226"/>
      <c r="E38" s="226"/>
      <c r="F38" s="349"/>
      <c r="G38" s="349"/>
      <c r="H38" s="57"/>
      <c r="I38" s="57"/>
      <c r="J38" s="57"/>
      <c r="K38" s="57"/>
      <c r="L38" s="57"/>
      <c r="M38" s="57"/>
      <c r="N38" s="57"/>
      <c r="O38" s="57"/>
      <c r="P38" s="57"/>
    </row>
  </sheetData>
  <mergeCells count="5">
    <mergeCell ref="A1:E1"/>
    <mergeCell ref="A2:A3"/>
    <mergeCell ref="B2:B3"/>
    <mergeCell ref="C2:E2"/>
    <mergeCell ref="A35:E35"/>
  </mergeCells>
  <printOptions horizontalCentered="1"/>
  <pageMargins left="0.7" right="0.7" top="0.5" bottom="0.5" header="0.3" footer="0.3"/>
  <pageSetup scale="71" orientation="landscape" r:id="rId1"/>
  <headerFooter scaleWithDoc="0">
    <oddFooter>&amp;R2016 Data Tables</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99924-7671-4548-AB8C-5BA73F58495D}">
  <sheetPr>
    <pageSetUpPr fitToPage="1"/>
  </sheetPr>
  <dimension ref="A1:M54"/>
  <sheetViews>
    <sheetView zoomScaleNormal="100" zoomScaleSheetLayoutView="100" workbookViewId="0">
      <selection sqref="A1:H1"/>
    </sheetView>
  </sheetViews>
  <sheetFormatPr defaultColWidth="8.85546875" defaultRowHeight="12.75"/>
  <cols>
    <col min="1" max="1" width="12.7109375" style="225" customWidth="1"/>
    <col min="2" max="2" width="14.7109375" style="225" customWidth="1"/>
    <col min="3" max="3" width="15.7109375" style="225" customWidth="1"/>
    <col min="4" max="4" width="13.7109375" style="225" customWidth="1"/>
    <col min="5" max="5" width="18.7109375" style="225" customWidth="1"/>
    <col min="6" max="6" width="12.7109375" style="225" customWidth="1"/>
    <col min="7" max="7" width="16.7109375" style="225" customWidth="1"/>
    <col min="8" max="8" width="17.7109375" style="225" customWidth="1"/>
    <col min="9" max="12" width="8.85546875" style="225"/>
    <col min="13" max="13" width="16" style="225" bestFit="1" customWidth="1"/>
    <col min="14" max="16384" width="8.85546875" style="225"/>
  </cols>
  <sheetData>
    <row r="1" spans="1:10" ht="99.95" customHeight="1" thickBot="1">
      <c r="A1" s="1955" t="s">
        <v>699</v>
      </c>
      <c r="B1" s="2139"/>
      <c r="C1" s="2139"/>
      <c r="D1" s="2139"/>
      <c r="E1" s="2139"/>
      <c r="F1" s="2139"/>
      <c r="G1" s="2139"/>
      <c r="H1" s="2140"/>
    </row>
    <row r="2" spans="1:10" s="1747" customFormat="1" ht="70.150000000000006" customHeight="1" thickBot="1">
      <c r="A2" s="701" t="s">
        <v>152</v>
      </c>
      <c r="B2" s="705" t="s">
        <v>700</v>
      </c>
      <c r="C2" s="706" t="s">
        <v>701</v>
      </c>
      <c r="D2" s="707" t="s">
        <v>702</v>
      </c>
      <c r="E2" s="706" t="s">
        <v>703</v>
      </c>
      <c r="F2" s="707" t="s">
        <v>704</v>
      </c>
      <c r="G2" s="706" t="s">
        <v>705</v>
      </c>
      <c r="H2" s="708" t="s">
        <v>706</v>
      </c>
    </row>
    <row r="3" spans="1:10" ht="15" customHeight="1">
      <c r="A3" s="709"/>
      <c r="B3" s="710"/>
      <c r="C3" s="711"/>
      <c r="D3" s="643"/>
      <c r="E3" s="712"/>
      <c r="F3" s="644"/>
      <c r="G3" s="713"/>
      <c r="H3" s="714"/>
    </row>
    <row r="4" spans="1:10" ht="15" customHeight="1">
      <c r="A4" s="709" t="s">
        <v>985</v>
      </c>
      <c r="B4" s="1597">
        <v>7</v>
      </c>
      <c r="C4" s="711">
        <v>2611.3000000000002</v>
      </c>
      <c r="D4" s="643" t="s">
        <v>707</v>
      </c>
      <c r="E4" s="712" t="s">
        <v>270</v>
      </c>
      <c r="F4" s="644">
        <v>7</v>
      </c>
      <c r="G4" s="713">
        <v>2611.3000000000002</v>
      </c>
      <c r="H4" s="714">
        <v>165</v>
      </c>
    </row>
    <row r="5" spans="1:10" ht="15" customHeight="1">
      <c r="A5" s="709"/>
      <c r="B5" s="1597"/>
      <c r="C5" s="711"/>
      <c r="D5" s="643"/>
      <c r="E5" s="712"/>
      <c r="F5" s="644"/>
      <c r="G5" s="713"/>
      <c r="H5" s="714"/>
    </row>
    <row r="6" spans="1:10" ht="15" customHeight="1">
      <c r="A6" s="715">
        <v>1995</v>
      </c>
      <c r="B6" s="1597">
        <v>9</v>
      </c>
      <c r="C6" s="716">
        <v>4346.4230100000004</v>
      </c>
      <c r="D6" s="643" t="s">
        <v>707</v>
      </c>
      <c r="E6" s="712" t="s">
        <v>270</v>
      </c>
      <c r="F6" s="644">
        <v>9</v>
      </c>
      <c r="G6" s="717">
        <v>4346.4230100000004</v>
      </c>
      <c r="H6" s="718" t="s">
        <v>708</v>
      </c>
    </row>
    <row r="7" spans="1:10" ht="15" customHeight="1">
      <c r="A7" s="715">
        <v>1996</v>
      </c>
      <c r="B7" s="1597">
        <v>12</v>
      </c>
      <c r="C7" s="716">
        <v>4021.7590700000001</v>
      </c>
      <c r="D7" s="643" t="s">
        <v>707</v>
      </c>
      <c r="E7" s="712" t="s">
        <v>270</v>
      </c>
      <c r="F7" s="644">
        <v>12</v>
      </c>
      <c r="G7" s="717">
        <v>4021.7590700000001</v>
      </c>
      <c r="H7" s="718" t="s">
        <v>708</v>
      </c>
    </row>
    <row r="8" spans="1:10" ht="15" customHeight="1">
      <c r="A8" s="715">
        <v>1997</v>
      </c>
      <c r="B8" s="1597">
        <v>14</v>
      </c>
      <c r="C8" s="716">
        <v>4494.0807299999997</v>
      </c>
      <c r="D8" s="643" t="s">
        <v>707</v>
      </c>
      <c r="E8" s="712" t="s">
        <v>270</v>
      </c>
      <c r="F8" s="644">
        <v>14</v>
      </c>
      <c r="G8" s="717">
        <v>4494.0807299999997</v>
      </c>
      <c r="H8" s="718" t="s">
        <v>708</v>
      </c>
    </row>
    <row r="9" spans="1:10" ht="15" customHeight="1">
      <c r="A9" s="715">
        <v>1998</v>
      </c>
      <c r="B9" s="1597">
        <v>18</v>
      </c>
      <c r="C9" s="716">
        <v>5437.6009400000003</v>
      </c>
      <c r="D9" s="643" t="s">
        <v>707</v>
      </c>
      <c r="E9" s="712" t="s">
        <v>270</v>
      </c>
      <c r="F9" s="644">
        <v>18</v>
      </c>
      <c r="G9" s="717">
        <v>5437.6009400000003</v>
      </c>
      <c r="H9" s="719">
        <v>3175.5</v>
      </c>
    </row>
    <row r="10" spans="1:10" ht="15" customHeight="1">
      <c r="A10" s="715">
        <v>1999</v>
      </c>
      <c r="B10" s="1597">
        <v>21</v>
      </c>
      <c r="C10" s="716">
        <v>19219.670979999999</v>
      </c>
      <c r="D10" s="796">
        <v>1</v>
      </c>
      <c r="E10" s="720">
        <v>14150</v>
      </c>
      <c r="F10" s="644">
        <v>20</v>
      </c>
      <c r="G10" s="717">
        <v>5069.670979999999</v>
      </c>
      <c r="H10" s="718" t="s">
        <v>708</v>
      </c>
      <c r="J10" s="435"/>
    </row>
    <row r="11" spans="1:10" ht="15" customHeight="1">
      <c r="A11" s="715">
        <v>2000</v>
      </c>
      <c r="B11" s="1597">
        <v>21</v>
      </c>
      <c r="C11" s="716">
        <v>91032.629679999998</v>
      </c>
      <c r="D11" s="796">
        <v>2</v>
      </c>
      <c r="E11" s="721">
        <v>86513.600000000006</v>
      </c>
      <c r="F11" s="644">
        <v>19</v>
      </c>
      <c r="G11" s="717">
        <v>4519</v>
      </c>
      <c r="H11" s="718" t="s">
        <v>708</v>
      </c>
    </row>
    <row r="12" spans="1:10" ht="15" customHeight="1">
      <c r="A12" s="715">
        <v>2001</v>
      </c>
      <c r="B12" s="1597">
        <v>22</v>
      </c>
      <c r="C12" s="716">
        <v>4526.33457</v>
      </c>
      <c r="D12" s="796" t="s">
        <v>709</v>
      </c>
      <c r="E12" s="721">
        <v>53.4</v>
      </c>
      <c r="F12" s="644">
        <v>22</v>
      </c>
      <c r="G12" s="717">
        <v>4472.8999999999996</v>
      </c>
      <c r="H12" s="718" t="s">
        <v>708</v>
      </c>
    </row>
    <row r="13" spans="1:10" ht="15" customHeight="1">
      <c r="A13" s="715">
        <v>2002</v>
      </c>
      <c r="B13" s="1597">
        <v>23</v>
      </c>
      <c r="C13" s="716">
        <v>4893.8999999999996</v>
      </c>
      <c r="D13" s="643" t="s">
        <v>707</v>
      </c>
      <c r="E13" s="712" t="s">
        <v>270</v>
      </c>
      <c r="F13" s="644">
        <v>23</v>
      </c>
      <c r="G13" s="717">
        <v>4893.8999999999996</v>
      </c>
      <c r="H13" s="718" t="s">
        <v>708</v>
      </c>
    </row>
    <row r="14" spans="1:10" ht="15" customHeight="1">
      <c r="A14" s="715">
        <v>2003</v>
      </c>
      <c r="B14" s="1597">
        <v>24</v>
      </c>
      <c r="C14" s="716">
        <v>5022.1000000000004</v>
      </c>
      <c r="D14" s="796">
        <v>1</v>
      </c>
      <c r="E14" s="721">
        <v>230.9</v>
      </c>
      <c r="F14" s="644">
        <v>23</v>
      </c>
      <c r="G14" s="717">
        <v>4791.2</v>
      </c>
      <c r="H14" s="718" t="s">
        <v>708</v>
      </c>
    </row>
    <row r="15" spans="1:10" ht="15" customHeight="1">
      <c r="A15" s="715">
        <v>2004</v>
      </c>
      <c r="B15" s="1597">
        <v>27</v>
      </c>
      <c r="C15" s="716">
        <v>10120.799999999999</v>
      </c>
      <c r="D15" s="796" t="s">
        <v>709</v>
      </c>
      <c r="E15" s="721">
        <v>282.2</v>
      </c>
      <c r="F15" s="644">
        <v>27</v>
      </c>
      <c r="G15" s="717">
        <v>9838.6</v>
      </c>
      <c r="H15" s="718" t="s">
        <v>708</v>
      </c>
    </row>
    <row r="16" spans="1:10" ht="15" customHeight="1">
      <c r="A16" s="715">
        <v>2005</v>
      </c>
      <c r="B16" s="1597">
        <v>29</v>
      </c>
      <c r="C16" s="716">
        <v>13757.7</v>
      </c>
      <c r="D16" s="796" t="s">
        <v>709</v>
      </c>
      <c r="E16" s="721">
        <v>535</v>
      </c>
      <c r="F16" s="644">
        <v>28</v>
      </c>
      <c r="G16" s="717">
        <v>13222.7</v>
      </c>
      <c r="H16" s="718" t="s">
        <v>708</v>
      </c>
    </row>
    <row r="17" spans="1:13" ht="15" customHeight="1">
      <c r="A17" s="715">
        <v>2006</v>
      </c>
      <c r="B17" s="1597">
        <v>33</v>
      </c>
      <c r="C17" s="716">
        <v>70096.5</v>
      </c>
      <c r="D17" s="796">
        <v>1</v>
      </c>
      <c r="E17" s="721">
        <v>176</v>
      </c>
      <c r="F17" s="644">
        <v>32</v>
      </c>
      <c r="G17" s="717">
        <v>69920.5</v>
      </c>
      <c r="H17" s="718" t="s">
        <v>708</v>
      </c>
      <c r="M17" s="436"/>
    </row>
    <row r="18" spans="1:13" ht="15" customHeight="1">
      <c r="A18" s="715">
        <v>2007</v>
      </c>
      <c r="B18" s="1597">
        <v>36</v>
      </c>
      <c r="C18" s="716">
        <v>71869.5</v>
      </c>
      <c r="D18" s="796" t="s">
        <v>710</v>
      </c>
      <c r="E18" s="721">
        <v>641.1</v>
      </c>
      <c r="F18" s="644">
        <v>36</v>
      </c>
      <c r="G18" s="717">
        <v>71228.399999999994</v>
      </c>
      <c r="H18" s="718" t="s">
        <v>708</v>
      </c>
      <c r="M18" s="437"/>
    </row>
    <row r="19" spans="1:13" ht="15" customHeight="1">
      <c r="A19" s="715">
        <v>2008</v>
      </c>
      <c r="B19" s="1597">
        <v>42</v>
      </c>
      <c r="C19" s="716">
        <v>84623.4</v>
      </c>
      <c r="D19" s="796" t="s">
        <v>711</v>
      </c>
      <c r="E19" s="721">
        <v>5810.3</v>
      </c>
      <c r="F19" s="644">
        <v>40</v>
      </c>
      <c r="G19" s="717">
        <v>78813.100000000006</v>
      </c>
      <c r="H19" s="718" t="s">
        <v>708</v>
      </c>
    </row>
    <row r="20" spans="1:13" ht="15" customHeight="1">
      <c r="A20" s="722">
        <v>2009</v>
      </c>
      <c r="B20" s="1368" t="s">
        <v>712</v>
      </c>
      <c r="C20" s="716">
        <v>85636.5</v>
      </c>
      <c r="D20" s="796" t="s">
        <v>713</v>
      </c>
      <c r="E20" s="721">
        <v>7308.7</v>
      </c>
      <c r="F20" s="644">
        <v>41</v>
      </c>
      <c r="G20" s="717">
        <v>78327.8</v>
      </c>
      <c r="H20" s="718" t="s">
        <v>708</v>
      </c>
    </row>
    <row r="21" spans="1:13" ht="15" customHeight="1">
      <c r="A21" s="722">
        <v>2010</v>
      </c>
      <c r="B21" s="1368">
        <v>50</v>
      </c>
      <c r="C21" s="716">
        <v>97083.3</v>
      </c>
      <c r="D21" s="796" t="s">
        <v>714</v>
      </c>
      <c r="E21" s="721">
        <v>10412.928</v>
      </c>
      <c r="F21" s="644">
        <v>44</v>
      </c>
      <c r="G21" s="717">
        <f>+C21-E21</f>
        <v>86670.372000000003</v>
      </c>
      <c r="H21" s="718" t="s">
        <v>708</v>
      </c>
    </row>
    <row r="22" spans="1:13" ht="15" customHeight="1">
      <c r="A22" s="722">
        <v>2011</v>
      </c>
      <c r="B22" s="1368">
        <v>49</v>
      </c>
      <c r="C22" s="716">
        <v>114325.8</v>
      </c>
      <c r="D22" s="796" t="s">
        <v>711</v>
      </c>
      <c r="E22" s="721">
        <v>14309.5</v>
      </c>
      <c r="F22" s="644">
        <v>47</v>
      </c>
      <c r="G22" s="717">
        <f>+C22-E22</f>
        <v>100016.3</v>
      </c>
      <c r="H22" s="718" t="s">
        <v>708</v>
      </c>
    </row>
    <row r="23" spans="1:13" ht="15" customHeight="1">
      <c r="A23" s="722">
        <v>2012</v>
      </c>
      <c r="B23" s="1598">
        <v>49</v>
      </c>
      <c r="C23" s="716">
        <v>95067.6</v>
      </c>
      <c r="D23" s="796">
        <v>5</v>
      </c>
      <c r="E23" s="721">
        <v>1017.7</v>
      </c>
      <c r="F23" s="644">
        <v>44</v>
      </c>
      <c r="G23" s="717">
        <f>+C23-E23</f>
        <v>94049.900000000009</v>
      </c>
      <c r="H23" s="718" t="s">
        <v>708</v>
      </c>
    </row>
    <row r="24" spans="1:13" ht="15" customHeight="1">
      <c r="A24" s="722">
        <v>2013</v>
      </c>
      <c r="B24" s="1598">
        <v>44</v>
      </c>
      <c r="C24" s="716">
        <v>89197.9</v>
      </c>
      <c r="D24" s="643" t="s">
        <v>707</v>
      </c>
      <c r="E24" s="712" t="s">
        <v>270</v>
      </c>
      <c r="F24" s="797">
        <v>44</v>
      </c>
      <c r="G24" s="717">
        <v>89198</v>
      </c>
      <c r="H24" s="718" t="s">
        <v>708</v>
      </c>
    </row>
    <row r="25" spans="1:13" ht="15" customHeight="1">
      <c r="A25" s="722">
        <v>2014</v>
      </c>
      <c r="B25" s="1598">
        <v>53</v>
      </c>
      <c r="C25" s="716">
        <v>96520</v>
      </c>
      <c r="D25" s="643" t="s">
        <v>707</v>
      </c>
      <c r="E25" s="712" t="s">
        <v>270</v>
      </c>
      <c r="F25" s="797">
        <v>53</v>
      </c>
      <c r="G25" s="717">
        <v>96520</v>
      </c>
      <c r="H25" s="718" t="s">
        <v>708</v>
      </c>
    </row>
    <row r="26" spans="1:13" ht="15" customHeight="1">
      <c r="A26" s="722">
        <v>2015</v>
      </c>
      <c r="B26" s="1598">
        <v>58</v>
      </c>
      <c r="C26" s="716">
        <f>E26+G26</f>
        <v>102594.75199999999</v>
      </c>
      <c r="D26" s="643">
        <v>2</v>
      </c>
      <c r="E26" s="721">
        <f>1268752/1000</f>
        <v>1268.752</v>
      </c>
      <c r="F26" s="797">
        <v>57</v>
      </c>
      <c r="G26" s="717">
        <v>101326</v>
      </c>
      <c r="H26" s="718" t="s">
        <v>708</v>
      </c>
    </row>
    <row r="27" spans="1:13" ht="15" customHeight="1">
      <c r="A27" s="722">
        <v>2016</v>
      </c>
      <c r="B27" s="1598">
        <v>65</v>
      </c>
      <c r="C27" s="716">
        <v>112531</v>
      </c>
      <c r="D27" s="643" t="s">
        <v>707</v>
      </c>
      <c r="E27" s="712" t="s">
        <v>270</v>
      </c>
      <c r="F27" s="797">
        <v>65</v>
      </c>
      <c r="G27" s="717">
        <v>112531</v>
      </c>
      <c r="H27" s="718" t="s">
        <v>708</v>
      </c>
    </row>
    <row r="28" spans="1:13" ht="15" customHeight="1">
      <c r="A28" s="709"/>
      <c r="B28" s="1597"/>
      <c r="C28" s="711"/>
      <c r="D28" s="643"/>
      <c r="E28" s="712"/>
      <c r="F28" s="644"/>
      <c r="G28" s="713"/>
      <c r="H28" s="714"/>
    </row>
    <row r="29" spans="1:13" s="190" customFormat="1" ht="15" customHeight="1">
      <c r="A29" s="638" t="s">
        <v>1008</v>
      </c>
      <c r="B29" s="1599">
        <v>93</v>
      </c>
      <c r="C29" s="639">
        <f>SUM(C4:C27)</f>
        <v>1189030.5509800001</v>
      </c>
      <c r="D29" s="636">
        <v>39</v>
      </c>
      <c r="E29" s="640">
        <f>SUM(E4:E27)</f>
        <v>142710.08000000002</v>
      </c>
      <c r="F29" s="637">
        <v>82</v>
      </c>
      <c r="G29" s="641">
        <f>+C29-E29</f>
        <v>1046320.47098</v>
      </c>
      <c r="H29" s="642" t="s">
        <v>715</v>
      </c>
      <c r="J29" s="190" t="s">
        <v>150</v>
      </c>
    </row>
    <row r="30" spans="1:13" ht="15" customHeight="1" thickBot="1">
      <c r="A30" s="798"/>
      <c r="B30" s="799"/>
      <c r="C30" s="800"/>
      <c r="D30" s="801"/>
      <c r="E30" s="802"/>
      <c r="F30" s="803"/>
      <c r="G30" s="804"/>
      <c r="H30" s="805"/>
    </row>
    <row r="32" spans="1:13" s="190" customFormat="1" ht="117.4" customHeight="1">
      <c r="A32" s="2141" t="s">
        <v>716</v>
      </c>
      <c r="B32" s="2142"/>
      <c r="C32" s="2142"/>
      <c r="D32" s="2142"/>
      <c r="E32" s="2142"/>
      <c r="F32" s="2142"/>
      <c r="G32" s="2142"/>
      <c r="H32" s="2142"/>
    </row>
    <row r="33" spans="1:8">
      <c r="A33" s="438"/>
      <c r="E33" s="225" t="s">
        <v>150</v>
      </c>
    </row>
    <row r="34" spans="1:8">
      <c r="A34" s="438"/>
      <c r="E34" s="225" t="s">
        <v>150</v>
      </c>
    </row>
    <row r="35" spans="1:8">
      <c r="A35" s="438"/>
      <c r="E35" s="225" t="s">
        <v>150</v>
      </c>
    </row>
    <row r="36" spans="1:8">
      <c r="A36" s="438"/>
      <c r="C36" s="439"/>
      <c r="D36" s="439"/>
      <c r="E36" s="439" t="s">
        <v>150</v>
      </c>
      <c r="F36" s="439"/>
      <c r="G36" s="439"/>
      <c r="H36" s="439"/>
    </row>
    <row r="37" spans="1:8">
      <c r="A37" s="438"/>
      <c r="B37" s="439"/>
      <c r="C37" s="439"/>
      <c r="D37" s="439"/>
      <c r="E37" s="439" t="s">
        <v>150</v>
      </c>
      <c r="F37" s="439"/>
      <c r="G37" s="439"/>
      <c r="H37" s="439"/>
    </row>
    <row r="38" spans="1:8">
      <c r="A38" s="438"/>
      <c r="C38" s="439"/>
      <c r="D38" s="439"/>
      <c r="E38" s="439" t="s">
        <v>150</v>
      </c>
      <c r="F38" s="439"/>
      <c r="G38" s="439"/>
      <c r="H38" s="439"/>
    </row>
    <row r="39" spans="1:8">
      <c r="A39" s="438"/>
      <c r="C39" s="439"/>
      <c r="D39" s="439"/>
      <c r="E39" s="439" t="s">
        <v>150</v>
      </c>
      <c r="F39" s="439"/>
      <c r="G39" s="439"/>
      <c r="H39" s="439"/>
    </row>
    <row r="40" spans="1:8">
      <c r="A40" s="438"/>
      <c r="C40" s="439"/>
      <c r="D40" s="439"/>
      <c r="E40" s="439" t="s">
        <v>150</v>
      </c>
      <c r="F40" s="439"/>
      <c r="G40" s="439"/>
      <c r="H40" s="439"/>
    </row>
    <row r="41" spans="1:8">
      <c r="A41" s="438"/>
      <c r="C41" s="439"/>
      <c r="D41" s="439"/>
      <c r="E41" s="439"/>
      <c r="F41" s="439"/>
      <c r="G41" s="439"/>
      <c r="H41" s="439"/>
    </row>
    <row r="42" spans="1:8">
      <c r="C42" s="439"/>
      <c r="D42" s="439"/>
      <c r="E42" s="439"/>
      <c r="F42" s="439"/>
      <c r="G42" s="439"/>
      <c r="H42" s="439"/>
    </row>
    <row r="43" spans="1:8">
      <c r="C43" s="439"/>
      <c r="D43" s="439"/>
      <c r="E43" s="439"/>
      <c r="F43" s="439"/>
      <c r="G43" s="439"/>
      <c r="H43" s="439"/>
    </row>
    <row r="44" spans="1:8">
      <c r="C44" s="439"/>
      <c r="D44" s="439"/>
      <c r="E44" s="439"/>
      <c r="F44" s="439"/>
      <c r="G44" s="439"/>
      <c r="H44" s="439"/>
    </row>
    <row r="45" spans="1:8">
      <c r="C45" s="439"/>
      <c r="D45" s="439"/>
      <c r="E45" s="439"/>
      <c r="F45" s="439"/>
      <c r="G45" s="439"/>
      <c r="H45" s="439"/>
    </row>
    <row r="46" spans="1:8">
      <c r="C46" s="439"/>
      <c r="D46" s="439"/>
      <c r="E46" s="439"/>
      <c r="F46" s="439"/>
      <c r="G46" s="439"/>
      <c r="H46" s="439"/>
    </row>
    <row r="47" spans="1:8">
      <c r="C47" s="439"/>
      <c r="D47" s="439"/>
      <c r="E47" s="439"/>
      <c r="F47" s="439"/>
      <c r="G47" s="439"/>
      <c r="H47" s="439"/>
    </row>
    <row r="48" spans="1:8">
      <c r="C48" s="439"/>
      <c r="D48" s="439"/>
      <c r="E48" s="439"/>
      <c r="F48" s="439"/>
      <c r="G48" s="439"/>
      <c r="H48" s="439"/>
    </row>
    <row r="49" spans="3:8">
      <c r="C49" s="439"/>
      <c r="D49" s="439"/>
      <c r="E49" s="439"/>
      <c r="F49" s="439"/>
      <c r="G49" s="439"/>
      <c r="H49" s="439"/>
    </row>
    <row r="50" spans="3:8">
      <c r="C50" s="439"/>
      <c r="D50" s="439"/>
      <c r="E50" s="439"/>
      <c r="F50" s="439"/>
      <c r="G50" s="439"/>
      <c r="H50" s="439"/>
    </row>
    <row r="51" spans="3:8">
      <c r="C51" s="439"/>
      <c r="D51" s="439"/>
      <c r="E51" s="439"/>
      <c r="F51" s="439"/>
      <c r="G51" s="439"/>
      <c r="H51" s="439"/>
    </row>
    <row r="52" spans="3:8">
      <c r="D52" s="439"/>
      <c r="E52" s="439"/>
      <c r="F52" s="439"/>
      <c r="G52" s="439"/>
    </row>
    <row r="53" spans="3:8">
      <c r="D53" s="439"/>
      <c r="E53" s="439"/>
      <c r="F53" s="439"/>
      <c r="G53" s="439"/>
    </row>
    <row r="54" spans="3:8">
      <c r="D54" s="439"/>
      <c r="E54" s="439"/>
      <c r="F54" s="439"/>
      <c r="G54" s="439"/>
    </row>
  </sheetData>
  <mergeCells count="2">
    <mergeCell ref="A1:H1"/>
    <mergeCell ref="A32:H32"/>
  </mergeCells>
  <printOptions horizontalCentered="1"/>
  <pageMargins left="0.7" right="0.7" top="0.5" bottom="0.5" header="0.3" footer="0.3"/>
  <pageSetup scale="77" orientation="landscape" r:id="rId1"/>
  <headerFooter scaleWithDoc="0">
    <oddFooter>&amp;R2016 Data Tables</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CFB08-7F5D-4E51-B1A6-E57AB1F007F7}">
  <sheetPr>
    <pageSetUpPr fitToPage="1"/>
  </sheetPr>
  <dimension ref="A1:I39"/>
  <sheetViews>
    <sheetView zoomScale="85" zoomScaleNormal="85" workbookViewId="0">
      <selection sqref="A1:I1"/>
    </sheetView>
  </sheetViews>
  <sheetFormatPr defaultColWidth="9.140625" defaultRowHeight="12.75"/>
  <cols>
    <col min="1" max="1" width="12.7109375" style="43" customWidth="1"/>
    <col min="2" max="9" width="17.7109375" style="43" customWidth="1"/>
  </cols>
  <sheetData>
    <row r="1" spans="1:9" ht="99.95" customHeight="1" thickBot="1">
      <c r="A1" s="1958" t="s">
        <v>437</v>
      </c>
      <c r="B1" s="1969"/>
      <c r="C1" s="1969"/>
      <c r="D1" s="1969"/>
      <c r="E1" s="1969"/>
      <c r="F1" s="1969"/>
      <c r="G1" s="1969"/>
      <c r="H1" s="1969"/>
      <c r="I1" s="1966"/>
    </row>
    <row r="2" spans="1:9" ht="60" customHeight="1" thickBot="1">
      <c r="A2" s="694" t="s">
        <v>152</v>
      </c>
      <c r="B2" s="696" t="s">
        <v>550</v>
      </c>
      <c r="C2" s="697" t="s">
        <v>551</v>
      </c>
      <c r="D2" s="697" t="s">
        <v>552</v>
      </c>
      <c r="E2" s="697" t="s">
        <v>553</v>
      </c>
      <c r="F2" s="697" t="s">
        <v>554</v>
      </c>
      <c r="G2" s="697" t="s">
        <v>555</v>
      </c>
      <c r="H2" s="697" t="s">
        <v>556</v>
      </c>
      <c r="I2" s="793" t="s">
        <v>557</v>
      </c>
    </row>
    <row r="3" spans="1:9" s="449" customFormat="1" ht="9" customHeight="1">
      <c r="A3" s="529"/>
      <c r="B3" s="645"/>
      <c r="C3" s="645"/>
      <c r="D3" s="646"/>
      <c r="E3" s="646"/>
      <c r="F3" s="646"/>
      <c r="G3" s="646"/>
      <c r="H3" s="646"/>
      <c r="I3" s="672"/>
    </row>
    <row r="4" spans="1:9" s="449" customFormat="1" ht="18" customHeight="1">
      <c r="A4" s="1195">
        <v>1980</v>
      </c>
      <c r="B4" s="1242">
        <v>7997</v>
      </c>
      <c r="C4" s="1242">
        <v>5072</v>
      </c>
      <c r="D4" s="1242">
        <v>925</v>
      </c>
      <c r="E4" s="1242">
        <v>751</v>
      </c>
      <c r="F4" s="1242">
        <v>731</v>
      </c>
      <c r="G4" s="1242">
        <v>299</v>
      </c>
      <c r="H4" s="1242">
        <v>147</v>
      </c>
      <c r="I4" s="1241">
        <v>71</v>
      </c>
    </row>
    <row r="5" spans="1:9" s="449" customFormat="1" ht="9" customHeight="1">
      <c r="A5" s="1195"/>
      <c r="B5" s="1242"/>
      <c r="C5" s="1242"/>
      <c r="D5" s="1242"/>
      <c r="E5" s="1242"/>
      <c r="F5" s="1242"/>
      <c r="G5" s="1242"/>
      <c r="H5" s="1242"/>
      <c r="I5" s="1241"/>
    </row>
    <row r="6" spans="1:9" s="449" customFormat="1" ht="18" customHeight="1">
      <c r="A6" s="1195">
        <v>1985</v>
      </c>
      <c r="B6" s="1242">
        <v>8209</v>
      </c>
      <c r="C6" s="1242">
        <v>5376</v>
      </c>
      <c r="D6" s="1242">
        <v>857</v>
      </c>
      <c r="E6" s="1242">
        <v>761</v>
      </c>
      <c r="F6" s="1242">
        <v>729</v>
      </c>
      <c r="G6" s="1242">
        <v>283</v>
      </c>
      <c r="H6" s="1242">
        <v>136</v>
      </c>
      <c r="I6" s="1241">
        <v>66</v>
      </c>
    </row>
    <row r="7" spans="1:9" s="449" customFormat="1" ht="9" customHeight="1">
      <c r="A7" s="1195"/>
      <c r="B7" s="1242"/>
      <c r="C7" s="1242"/>
      <c r="D7" s="1242"/>
      <c r="E7" s="1242"/>
      <c r="F7" s="1242"/>
      <c r="G7" s="1242"/>
      <c r="H7" s="1242"/>
      <c r="I7" s="1241"/>
    </row>
    <row r="8" spans="1:9" s="449" customFormat="1" ht="18" customHeight="1">
      <c r="A8" s="1195">
        <v>1990</v>
      </c>
      <c r="B8" s="1242">
        <v>8534</v>
      </c>
      <c r="C8" s="1242">
        <v>5731</v>
      </c>
      <c r="D8" s="1242">
        <v>891</v>
      </c>
      <c r="E8" s="1242">
        <v>757</v>
      </c>
      <c r="F8" s="1242">
        <v>695</v>
      </c>
      <c r="G8" s="1242">
        <v>290</v>
      </c>
      <c r="H8" s="1242">
        <v>121</v>
      </c>
      <c r="I8" s="1241">
        <v>48</v>
      </c>
    </row>
    <row r="9" spans="1:9" s="449" customFormat="1" ht="9" customHeight="1">
      <c r="A9" s="1195"/>
      <c r="B9" s="1242"/>
      <c r="C9" s="1242"/>
      <c r="D9" s="1242"/>
      <c r="E9" s="1242"/>
      <c r="F9" s="1242"/>
      <c r="G9" s="1242"/>
      <c r="H9" s="1242"/>
      <c r="I9" s="1241"/>
    </row>
    <row r="10" spans="1:9" s="449" customFormat="1" ht="18" customHeight="1">
      <c r="A10" s="1195">
        <v>1995</v>
      </c>
      <c r="B10" s="1242">
        <v>8632.4259999999995</v>
      </c>
      <c r="C10" s="1242">
        <v>5986</v>
      </c>
      <c r="D10" s="1242">
        <v>855.02700000000004</v>
      </c>
      <c r="E10" s="1242">
        <v>708.928</v>
      </c>
      <c r="F10" s="1242">
        <v>660.96199999999999</v>
      </c>
      <c r="G10" s="1242">
        <v>263.70299999999997</v>
      </c>
      <c r="H10" s="1242">
        <v>112.464</v>
      </c>
      <c r="I10" s="1241">
        <v>44.637</v>
      </c>
    </row>
    <row r="11" spans="1:9" s="449" customFormat="1" ht="18" customHeight="1">
      <c r="A11" s="1195">
        <v>1996</v>
      </c>
      <c r="B11" s="1242">
        <v>8648.9010000000017</v>
      </c>
      <c r="C11" s="1242">
        <v>5976</v>
      </c>
      <c r="D11" s="1242">
        <v>903.85900000000004</v>
      </c>
      <c r="E11" s="1242">
        <v>712.92100000000005</v>
      </c>
      <c r="F11" s="1242">
        <v>635.81600000000003</v>
      </c>
      <c r="G11" s="1242">
        <v>266.46600000000001</v>
      </c>
      <c r="H11" s="1242">
        <v>106.223</v>
      </c>
      <c r="I11" s="1241">
        <v>47.884999999999998</v>
      </c>
    </row>
    <row r="12" spans="1:9" s="449" customFormat="1" ht="18" customHeight="1">
      <c r="A12" s="1195">
        <v>1997</v>
      </c>
      <c r="B12" s="1242">
        <v>8739.9179999999997</v>
      </c>
      <c r="C12" s="1242">
        <v>6058</v>
      </c>
      <c r="D12" s="1242">
        <v>906.36099999999999</v>
      </c>
      <c r="E12" s="1242">
        <v>718.16700000000003</v>
      </c>
      <c r="F12" s="1242">
        <v>641.21600000000001</v>
      </c>
      <c r="G12" s="1242">
        <v>263.036</v>
      </c>
      <c r="H12" s="1242">
        <v>110.42700000000001</v>
      </c>
      <c r="I12" s="1241">
        <v>43.901000000000003</v>
      </c>
    </row>
    <row r="13" spans="1:9" s="449" customFormat="1" ht="18" customHeight="1">
      <c r="A13" s="1195">
        <v>1998</v>
      </c>
      <c r="B13" s="1242">
        <v>8876</v>
      </c>
      <c r="C13" s="1242">
        <v>6212</v>
      </c>
      <c r="D13" s="1242">
        <v>930</v>
      </c>
      <c r="E13" s="1242">
        <v>675</v>
      </c>
      <c r="F13" s="1242">
        <v>650</v>
      </c>
      <c r="G13" s="1242">
        <v>259</v>
      </c>
      <c r="H13" s="1242">
        <v>108</v>
      </c>
      <c r="I13" s="1241">
        <v>42</v>
      </c>
    </row>
    <row r="14" spans="1:9" s="449" customFormat="1" ht="18" customHeight="1">
      <c r="A14" s="1195">
        <v>1999</v>
      </c>
      <c r="B14" s="1242">
        <v>8991</v>
      </c>
      <c r="C14" s="1242">
        <v>6323</v>
      </c>
      <c r="D14" s="1242">
        <v>935</v>
      </c>
      <c r="E14" s="1242">
        <v>666</v>
      </c>
      <c r="F14" s="1242">
        <v>663</v>
      </c>
      <c r="G14" s="1242">
        <v>260</v>
      </c>
      <c r="H14" s="1242">
        <v>104</v>
      </c>
      <c r="I14" s="1241">
        <v>39</v>
      </c>
    </row>
    <row r="15" spans="1:9" s="449" customFormat="1" ht="18" customHeight="1">
      <c r="A15" s="1195">
        <v>2000</v>
      </c>
      <c r="B15" s="1242">
        <v>9132.4629999999997</v>
      </c>
      <c r="C15" s="1242">
        <v>6464.067</v>
      </c>
      <c r="D15" s="1242">
        <v>952.875</v>
      </c>
      <c r="E15" s="1242">
        <v>682.91700000000003</v>
      </c>
      <c r="F15" s="1242">
        <v>639.66399999999999</v>
      </c>
      <c r="G15" s="1242">
        <v>261.16399999999999</v>
      </c>
      <c r="H15" s="1242">
        <v>96.763999999999996</v>
      </c>
      <c r="I15" s="1241">
        <v>34.981999999999999</v>
      </c>
    </row>
    <row r="16" spans="1:9" s="449" customFormat="1" ht="18" customHeight="1">
      <c r="A16" s="1195">
        <v>2001</v>
      </c>
      <c r="B16" s="1242">
        <v>9422.5970000000016</v>
      </c>
      <c r="C16" s="1242">
        <v>6775.9859999999999</v>
      </c>
      <c r="D16" s="1242">
        <v>927.05700000000002</v>
      </c>
      <c r="E16" s="1242">
        <v>733.10799999999995</v>
      </c>
      <c r="F16" s="1242">
        <v>617.31600000000003</v>
      </c>
      <c r="G16" s="1242">
        <v>240.03399999999999</v>
      </c>
      <c r="H16" s="1242">
        <v>96.013000000000005</v>
      </c>
      <c r="I16" s="1241">
        <v>33.082999999999998</v>
      </c>
    </row>
    <row r="17" spans="1:9" s="449" customFormat="1" ht="18" customHeight="1">
      <c r="A17" s="1195">
        <v>2002</v>
      </c>
      <c r="B17" s="1242">
        <v>9630.19</v>
      </c>
      <c r="C17" s="1242">
        <v>6970.3289999999997</v>
      </c>
      <c r="D17" s="1242">
        <v>929.80200000000002</v>
      </c>
      <c r="E17" s="1242">
        <v>739.16700000000003</v>
      </c>
      <c r="F17" s="1242">
        <v>646.94600000000003</v>
      </c>
      <c r="G17" s="1242">
        <v>227.32499999999999</v>
      </c>
      <c r="H17" s="1242">
        <v>87.396000000000001</v>
      </c>
      <c r="I17" s="1241">
        <v>29.225000000000001</v>
      </c>
    </row>
    <row r="18" spans="1:9" s="449" customFormat="1" ht="18" customHeight="1">
      <c r="A18" s="1195">
        <v>2003</v>
      </c>
      <c r="B18" s="1242">
        <v>9698.94</v>
      </c>
      <c r="C18" s="1242">
        <v>7126.5150000000003</v>
      </c>
      <c r="D18" s="1242">
        <v>884.89300000000003</v>
      </c>
      <c r="E18" s="1242">
        <v>715.125</v>
      </c>
      <c r="F18" s="1242">
        <v>641.73299999999995</v>
      </c>
      <c r="G18" s="1242">
        <v>228.33799999999999</v>
      </c>
      <c r="H18" s="1242">
        <v>75.286000000000001</v>
      </c>
      <c r="I18" s="1241">
        <v>27.05</v>
      </c>
    </row>
    <row r="19" spans="1:9" s="449" customFormat="1" ht="18" customHeight="1">
      <c r="A19" s="1195">
        <v>2004</v>
      </c>
      <c r="B19" s="1242">
        <v>9829</v>
      </c>
      <c r="C19" s="1242">
        <v>7248</v>
      </c>
      <c r="D19" s="1242">
        <v>897</v>
      </c>
      <c r="E19" s="1242">
        <v>723</v>
      </c>
      <c r="F19" s="1242">
        <v>643</v>
      </c>
      <c r="G19" s="1242">
        <v>217</v>
      </c>
      <c r="H19" s="1242">
        <v>74</v>
      </c>
      <c r="I19" s="1241">
        <v>26</v>
      </c>
    </row>
    <row r="20" spans="1:9" s="449" customFormat="1" ht="18" customHeight="1">
      <c r="A20" s="1195">
        <v>2005</v>
      </c>
      <c r="B20" s="1242">
        <v>9887</v>
      </c>
      <c r="C20" s="1242">
        <v>7286</v>
      </c>
      <c r="D20" s="1242">
        <v>938</v>
      </c>
      <c r="E20" s="1242">
        <v>709</v>
      </c>
      <c r="F20" s="1242">
        <v>631</v>
      </c>
      <c r="G20" s="1242">
        <v>224</v>
      </c>
      <c r="H20" s="1242">
        <v>74</v>
      </c>
      <c r="I20" s="1241">
        <v>25</v>
      </c>
    </row>
    <row r="21" spans="1:9" s="449" customFormat="1" ht="18" customHeight="1">
      <c r="A21" s="1195">
        <v>2006</v>
      </c>
      <c r="B21" s="1242">
        <v>9911</v>
      </c>
      <c r="C21" s="1242">
        <v>7320</v>
      </c>
      <c r="D21" s="1242">
        <v>944</v>
      </c>
      <c r="E21" s="1242">
        <v>709</v>
      </c>
      <c r="F21" s="1242">
        <v>627</v>
      </c>
      <c r="G21" s="1242">
        <v>219</v>
      </c>
      <c r="H21" s="1242">
        <v>68</v>
      </c>
      <c r="I21" s="1241">
        <v>24</v>
      </c>
    </row>
    <row r="22" spans="1:9" s="449" customFormat="1" ht="18" customHeight="1">
      <c r="A22" s="1195">
        <v>2007</v>
      </c>
      <c r="B22" s="1242">
        <v>10032</v>
      </c>
      <c r="C22" s="1242">
        <v>7504</v>
      </c>
      <c r="D22" s="1242">
        <v>884</v>
      </c>
      <c r="E22" s="1242">
        <v>696</v>
      </c>
      <c r="F22" s="1242">
        <v>644</v>
      </c>
      <c r="G22" s="1242">
        <v>212</v>
      </c>
      <c r="H22" s="1242">
        <v>67</v>
      </c>
      <c r="I22" s="1241">
        <v>24</v>
      </c>
    </row>
    <row r="23" spans="1:9" s="449" customFormat="1" ht="18" customHeight="1">
      <c r="A23" s="1195">
        <v>2008</v>
      </c>
      <c r="B23" s="1242">
        <v>10170</v>
      </c>
      <c r="C23" s="1242">
        <v>7589</v>
      </c>
      <c r="D23" s="1242">
        <v>930</v>
      </c>
      <c r="E23" s="1242">
        <v>716</v>
      </c>
      <c r="F23" s="1242">
        <v>639</v>
      </c>
      <c r="G23" s="1242">
        <v>205</v>
      </c>
      <c r="H23" s="1242">
        <v>67</v>
      </c>
      <c r="I23" s="1241">
        <v>24</v>
      </c>
    </row>
    <row r="24" spans="1:9" s="449" customFormat="1" ht="18" customHeight="1">
      <c r="A24" s="1195">
        <v>2009</v>
      </c>
      <c r="B24" s="1242">
        <v>10396</v>
      </c>
      <c r="C24" s="1242">
        <v>7864</v>
      </c>
      <c r="D24" s="1242">
        <v>907</v>
      </c>
      <c r="E24" s="1242">
        <v>708</v>
      </c>
      <c r="F24" s="1242">
        <v>628</v>
      </c>
      <c r="G24" s="1242">
        <v>203</v>
      </c>
      <c r="H24" s="1242">
        <v>64</v>
      </c>
      <c r="I24" s="1241">
        <v>23</v>
      </c>
    </row>
    <row r="25" spans="1:9" s="449" customFormat="1" ht="18" customHeight="1">
      <c r="A25" s="1195">
        <v>2010</v>
      </c>
      <c r="B25" s="1242">
        <v>10413</v>
      </c>
      <c r="C25" s="1242">
        <v>7921</v>
      </c>
      <c r="D25" s="1242">
        <v>895</v>
      </c>
      <c r="E25" s="1242">
        <v>701</v>
      </c>
      <c r="F25" s="1242">
        <v>612</v>
      </c>
      <c r="G25" s="1242">
        <v>199</v>
      </c>
      <c r="H25" s="1242">
        <v>63</v>
      </c>
      <c r="I25" s="1241">
        <v>23</v>
      </c>
    </row>
    <row r="26" spans="1:9" s="449" customFormat="1" ht="18" customHeight="1">
      <c r="A26" s="1195">
        <v>2011</v>
      </c>
      <c r="B26" s="1242">
        <v>10281</v>
      </c>
      <c r="C26" s="1242">
        <v>7867</v>
      </c>
      <c r="D26" s="1242">
        <v>827</v>
      </c>
      <c r="E26" s="1242">
        <v>699</v>
      </c>
      <c r="F26" s="1242">
        <v>600</v>
      </c>
      <c r="G26" s="1242">
        <v>202</v>
      </c>
      <c r="H26" s="1242">
        <v>64</v>
      </c>
      <c r="I26" s="1241">
        <v>22</v>
      </c>
    </row>
    <row r="27" spans="1:9" s="449" customFormat="1" ht="18" customHeight="1">
      <c r="A27" s="1195">
        <v>2012</v>
      </c>
      <c r="B27" s="1242">
        <v>10372</v>
      </c>
      <c r="C27" s="1242">
        <v>7972</v>
      </c>
      <c r="D27" s="1242">
        <v>823</v>
      </c>
      <c r="E27" s="1242">
        <v>689</v>
      </c>
      <c r="F27" s="1242">
        <v>607</v>
      </c>
      <c r="G27" s="1242">
        <v>200</v>
      </c>
      <c r="H27" s="1242">
        <v>61</v>
      </c>
      <c r="I27" s="1241">
        <v>21</v>
      </c>
    </row>
    <row r="28" spans="1:9" s="449" customFormat="1" ht="18" customHeight="1">
      <c r="A28" s="1195">
        <v>2013</v>
      </c>
      <c r="B28" s="1242">
        <v>10398.724</v>
      </c>
      <c r="C28" s="1242">
        <v>7970.5420000000004</v>
      </c>
      <c r="D28" s="1242">
        <v>834.85599999999999</v>
      </c>
      <c r="E28" s="1242">
        <v>699.71100000000001</v>
      </c>
      <c r="F28" s="1242">
        <v>612.58399999999995</v>
      </c>
      <c r="G28" s="1242">
        <v>201.97900000000001</v>
      </c>
      <c r="H28" s="1242">
        <v>57.750999999999998</v>
      </c>
      <c r="I28" s="1241">
        <v>21.370999999999999</v>
      </c>
    </row>
    <row r="29" spans="1:9" s="449" customFormat="1" ht="18" customHeight="1">
      <c r="A29" s="1195">
        <v>2014</v>
      </c>
      <c r="B29" s="1242">
        <v>10303</v>
      </c>
      <c r="C29" s="1242">
        <v>7910</v>
      </c>
      <c r="D29" s="1242">
        <v>827</v>
      </c>
      <c r="E29" s="1242">
        <v>693</v>
      </c>
      <c r="F29" s="1242">
        <v>586</v>
      </c>
      <c r="G29" s="1242">
        <v>207</v>
      </c>
      <c r="H29" s="1242">
        <v>59</v>
      </c>
      <c r="I29" s="1241">
        <v>22</v>
      </c>
    </row>
    <row r="30" spans="1:9" s="449" customFormat="1" ht="18" customHeight="1">
      <c r="A30" s="1195">
        <v>2015</v>
      </c>
      <c r="B30" s="1242">
        <v>10300</v>
      </c>
      <c r="C30" s="1242">
        <v>7944</v>
      </c>
      <c r="D30" s="1242">
        <v>822</v>
      </c>
      <c r="E30" s="1242">
        <v>667</v>
      </c>
      <c r="F30" s="1242">
        <v>601</v>
      </c>
      <c r="G30" s="1242">
        <v>192</v>
      </c>
      <c r="H30" s="1242">
        <v>59</v>
      </c>
      <c r="I30" s="1241">
        <v>21</v>
      </c>
    </row>
    <row r="31" spans="1:9" s="449" customFormat="1" ht="18" customHeight="1">
      <c r="A31" s="1195">
        <v>2016</v>
      </c>
      <c r="B31" s="1242">
        <v>10465</v>
      </c>
      <c r="C31" s="1242">
        <v>8141</v>
      </c>
      <c r="D31" s="1242">
        <v>780</v>
      </c>
      <c r="E31" s="1242">
        <v>693</v>
      </c>
      <c r="F31" s="1242">
        <v>589</v>
      </c>
      <c r="G31" s="1242">
        <v>184</v>
      </c>
      <c r="H31" s="1242">
        <v>60</v>
      </c>
      <c r="I31" s="1241">
        <v>18</v>
      </c>
    </row>
    <row r="32" spans="1:9" s="449" customFormat="1" ht="18" customHeight="1">
      <c r="A32" s="1195">
        <v>2017</v>
      </c>
      <c r="B32" s="1242">
        <v>10565</v>
      </c>
      <c r="C32" s="1242">
        <v>8256</v>
      </c>
      <c r="D32" s="1242">
        <v>768</v>
      </c>
      <c r="E32" s="1242">
        <v>708</v>
      </c>
      <c r="F32" s="1242">
        <v>580</v>
      </c>
      <c r="G32" s="1242">
        <v>179</v>
      </c>
      <c r="H32" s="1242">
        <v>55</v>
      </c>
      <c r="I32" s="1241">
        <v>19</v>
      </c>
    </row>
    <row r="33" spans="1:9" s="647" customFormat="1" ht="9" customHeight="1" thickBot="1">
      <c r="A33" s="520"/>
      <c r="B33" s="680"/>
      <c r="C33" s="680"/>
      <c r="D33" s="673"/>
      <c r="E33" s="673"/>
      <c r="F33" s="673"/>
      <c r="G33" s="673"/>
      <c r="H33" s="673"/>
      <c r="I33" s="674"/>
    </row>
    <row r="34" spans="1:9">
      <c r="A34" s="43" t="s">
        <v>399</v>
      </c>
    </row>
    <row r="35" spans="1:9">
      <c r="A35" s="8" t="s">
        <v>218</v>
      </c>
      <c r="B35" s="8"/>
      <c r="C35" s="8"/>
      <c r="D35" s="8"/>
      <c r="E35" s="8"/>
      <c r="F35" s="8"/>
      <c r="G35" s="8"/>
      <c r="H35" s="8"/>
      <c r="I35" s="8"/>
    </row>
    <row r="36" spans="1:9">
      <c r="A36" s="8" t="s">
        <v>211</v>
      </c>
      <c r="B36" s="8"/>
      <c r="C36" s="8"/>
      <c r="D36" s="8"/>
      <c r="E36" s="8"/>
      <c r="F36" s="8"/>
      <c r="G36" s="8"/>
      <c r="H36" s="8"/>
      <c r="I36" s="8"/>
    </row>
    <row r="37" spans="1:9">
      <c r="B37" s="55" t="s">
        <v>150</v>
      </c>
    </row>
    <row r="38" spans="1:9">
      <c r="B38" s="55"/>
    </row>
    <row r="39" spans="1:9">
      <c r="C39" s="55"/>
    </row>
  </sheetData>
  <mergeCells count="1">
    <mergeCell ref="A1:I1"/>
  </mergeCells>
  <printOptions horizontalCentered="1"/>
  <pageMargins left="0.7" right="0.7" top="0.5" bottom="0.5" header="0.3" footer="0.3"/>
  <pageSetup scale="78" orientation="landscape" r:id="rId1"/>
  <headerFooter scaleWithDoc="0">
    <oddFooter>&amp;R2016 Data Tables</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52894-85B8-416C-811E-7C6C86ED6044}">
  <sheetPr>
    <pageSetUpPr fitToPage="1"/>
  </sheetPr>
  <dimension ref="A1:I36"/>
  <sheetViews>
    <sheetView zoomScale="80" zoomScaleNormal="80" workbookViewId="0">
      <selection sqref="A1:I1"/>
    </sheetView>
  </sheetViews>
  <sheetFormatPr defaultColWidth="9.140625" defaultRowHeight="12.75"/>
  <cols>
    <col min="1" max="1" width="12.7109375" style="43" customWidth="1"/>
    <col min="2" max="9" width="17.7109375" style="43" customWidth="1"/>
  </cols>
  <sheetData>
    <row r="1" spans="1:9" ht="80.099999999999994" customHeight="1" thickBot="1">
      <c r="A1" s="1958" t="s">
        <v>438</v>
      </c>
      <c r="B1" s="1969"/>
      <c r="C1" s="1969"/>
      <c r="D1" s="1969"/>
      <c r="E1" s="1969"/>
      <c r="F1" s="1969"/>
      <c r="G1" s="1969"/>
      <c r="H1" s="1969"/>
      <c r="I1" s="1966"/>
    </row>
    <row r="2" spans="1:9" s="52" customFormat="1" ht="75" customHeight="1" thickBot="1">
      <c r="A2" s="694" t="s">
        <v>152</v>
      </c>
      <c r="B2" s="696" t="s">
        <v>227</v>
      </c>
      <c r="C2" s="697" t="s">
        <v>506</v>
      </c>
      <c r="D2" s="697" t="s">
        <v>507</v>
      </c>
      <c r="E2" s="697" t="s">
        <v>508</v>
      </c>
      <c r="F2" s="697" t="s">
        <v>509</v>
      </c>
      <c r="G2" s="697" t="s">
        <v>510</v>
      </c>
      <c r="H2" s="697" t="s">
        <v>511</v>
      </c>
      <c r="I2" s="793" t="s">
        <v>512</v>
      </c>
    </row>
    <row r="3" spans="1:9" s="449" customFormat="1" ht="9.6" customHeight="1">
      <c r="A3" s="529"/>
      <c r="B3" s="649"/>
      <c r="C3" s="649"/>
      <c r="D3" s="649"/>
      <c r="E3" s="649"/>
      <c r="F3" s="649"/>
      <c r="G3" s="649"/>
      <c r="H3" s="649"/>
      <c r="I3" s="794"/>
    </row>
    <row r="4" spans="1:9" s="449" customFormat="1" ht="18" customHeight="1">
      <c r="A4" s="1195">
        <v>1980</v>
      </c>
      <c r="B4" s="1242">
        <v>2244</v>
      </c>
      <c r="C4" s="1242">
        <v>120</v>
      </c>
      <c r="D4" s="1242">
        <v>131</v>
      </c>
      <c r="E4" s="1242">
        <v>211</v>
      </c>
      <c r="F4" s="1242">
        <v>452</v>
      </c>
      <c r="G4" s="1242">
        <v>420</v>
      </c>
      <c r="H4" s="1242">
        <v>404</v>
      </c>
      <c r="I4" s="1241">
        <v>506</v>
      </c>
    </row>
    <row r="5" spans="1:9" s="449" customFormat="1" ht="9.6" customHeight="1">
      <c r="A5" s="1195"/>
      <c r="B5" s="1242"/>
      <c r="C5" s="1242"/>
      <c r="D5" s="1242"/>
      <c r="E5" s="1242"/>
      <c r="F5" s="1242"/>
      <c r="G5" s="1242"/>
      <c r="H5" s="1242"/>
      <c r="I5" s="1241"/>
    </row>
    <row r="6" spans="1:9" s="449" customFormat="1" ht="18" customHeight="1">
      <c r="A6" s="1195">
        <v>1985</v>
      </c>
      <c r="B6" s="1242">
        <v>2188</v>
      </c>
      <c r="C6" s="1242">
        <v>137</v>
      </c>
      <c r="D6" s="1242">
        <v>124</v>
      </c>
      <c r="E6" s="1242">
        <v>216</v>
      </c>
      <c r="F6" s="1242">
        <v>459</v>
      </c>
      <c r="G6" s="1242">
        <v>402</v>
      </c>
      <c r="H6" s="1242">
        <v>376</v>
      </c>
      <c r="I6" s="1241">
        <v>474</v>
      </c>
    </row>
    <row r="7" spans="1:9" s="449" customFormat="1" ht="9.6" customHeight="1">
      <c r="A7" s="1195"/>
      <c r="B7" s="1242"/>
      <c r="C7" s="1242"/>
      <c r="D7" s="1242"/>
      <c r="E7" s="1242"/>
      <c r="F7" s="1242"/>
      <c r="G7" s="1242"/>
      <c r="H7" s="1242"/>
      <c r="I7" s="1241"/>
    </row>
    <row r="8" spans="1:9" s="449" customFormat="1" ht="18" customHeight="1">
      <c r="A8" s="1195">
        <v>1990</v>
      </c>
      <c r="B8" s="1242">
        <v>1983</v>
      </c>
      <c r="C8" s="1242">
        <v>140</v>
      </c>
      <c r="D8" s="1242">
        <v>127</v>
      </c>
      <c r="E8" s="1242">
        <v>214</v>
      </c>
      <c r="F8" s="1242">
        <v>428</v>
      </c>
      <c r="G8" s="1242">
        <v>402</v>
      </c>
      <c r="H8" s="1242">
        <v>332</v>
      </c>
      <c r="I8" s="1241">
        <v>340</v>
      </c>
    </row>
    <row r="9" spans="1:9" s="449" customFormat="1" ht="9.6" customHeight="1">
      <c r="A9" s="1195"/>
      <c r="B9" s="1242"/>
      <c r="C9" s="1242"/>
      <c r="D9" s="1242"/>
      <c r="E9" s="1242"/>
      <c r="F9" s="1242"/>
      <c r="G9" s="1242"/>
      <c r="H9" s="1242"/>
      <c r="I9" s="1241"/>
    </row>
    <row r="10" spans="1:9" s="449" customFormat="1" ht="18" customHeight="1">
      <c r="A10" s="1195">
        <v>1995</v>
      </c>
      <c r="B10" s="1242">
        <v>1879</v>
      </c>
      <c r="C10" s="1242">
        <v>144</v>
      </c>
      <c r="D10" s="1242">
        <v>123</v>
      </c>
      <c r="E10" s="1242">
        <v>205</v>
      </c>
      <c r="F10" s="1242">
        <v>409</v>
      </c>
      <c r="G10" s="1242">
        <v>368</v>
      </c>
      <c r="H10" s="1242">
        <v>303</v>
      </c>
      <c r="I10" s="1241">
        <v>327</v>
      </c>
    </row>
    <row r="11" spans="1:9" s="449" customFormat="1" ht="18" customHeight="1">
      <c r="A11" s="1195">
        <v>1996</v>
      </c>
      <c r="B11" s="1242">
        <v>1876</v>
      </c>
      <c r="C11" s="1242">
        <v>143</v>
      </c>
      <c r="D11" s="1242">
        <v>132</v>
      </c>
      <c r="E11" s="1242">
        <v>206</v>
      </c>
      <c r="F11" s="1242">
        <v>400</v>
      </c>
      <c r="G11" s="1242">
        <v>373</v>
      </c>
      <c r="H11" s="1242">
        <v>287</v>
      </c>
      <c r="I11" s="1241">
        <v>335</v>
      </c>
    </row>
    <row r="12" spans="1:9" s="449" customFormat="1" ht="18" customHeight="1">
      <c r="A12" s="1195">
        <v>1997</v>
      </c>
      <c r="B12" s="1242">
        <v>1846</v>
      </c>
      <c r="C12" s="1242">
        <v>145</v>
      </c>
      <c r="D12" s="1242">
        <v>131</v>
      </c>
      <c r="E12" s="1242">
        <v>206</v>
      </c>
      <c r="F12" s="1242">
        <v>401</v>
      </c>
      <c r="G12" s="1242">
        <v>365</v>
      </c>
      <c r="H12" s="1242">
        <v>296</v>
      </c>
      <c r="I12" s="1241">
        <v>302</v>
      </c>
    </row>
    <row r="13" spans="1:9" s="449" customFormat="1" ht="18" customHeight="1">
      <c r="A13" s="1195">
        <v>1998</v>
      </c>
      <c r="B13" s="1242">
        <v>1817</v>
      </c>
      <c r="C13" s="1242">
        <v>147</v>
      </c>
      <c r="D13" s="1242">
        <v>136</v>
      </c>
      <c r="E13" s="1242">
        <v>193</v>
      </c>
      <c r="F13" s="1242">
        <v>400</v>
      </c>
      <c r="G13" s="1242">
        <v>357</v>
      </c>
      <c r="H13" s="1242">
        <v>290</v>
      </c>
      <c r="I13" s="1241">
        <v>294</v>
      </c>
    </row>
    <row r="14" spans="1:9" s="449" customFormat="1" ht="18" customHeight="1">
      <c r="A14" s="1195">
        <v>1999</v>
      </c>
      <c r="B14" s="1242">
        <v>1800</v>
      </c>
      <c r="C14" s="1242">
        <v>149</v>
      </c>
      <c r="D14" s="1242">
        <v>137</v>
      </c>
      <c r="E14" s="1242">
        <v>189</v>
      </c>
      <c r="F14" s="1242">
        <v>403</v>
      </c>
      <c r="G14" s="1242">
        <v>357</v>
      </c>
      <c r="H14" s="1242">
        <v>279</v>
      </c>
      <c r="I14" s="1241">
        <v>286</v>
      </c>
    </row>
    <row r="15" spans="1:9" s="449" customFormat="1" ht="18" customHeight="1">
      <c r="A15" s="1195">
        <v>2000</v>
      </c>
      <c r="B15" s="1242">
        <v>1744</v>
      </c>
      <c r="C15" s="1242">
        <v>152</v>
      </c>
      <c r="D15" s="1242">
        <v>138</v>
      </c>
      <c r="E15" s="1242">
        <v>197</v>
      </c>
      <c r="F15" s="1242">
        <v>388</v>
      </c>
      <c r="G15" s="1242">
        <v>357</v>
      </c>
      <c r="H15" s="1242">
        <v>258</v>
      </c>
      <c r="I15" s="1241">
        <v>254</v>
      </c>
    </row>
    <row r="16" spans="1:9" s="449" customFormat="1" ht="18" customHeight="1">
      <c r="A16" s="1195">
        <v>2001</v>
      </c>
      <c r="B16" s="1242">
        <v>1707</v>
      </c>
      <c r="C16" s="1242">
        <v>159</v>
      </c>
      <c r="D16" s="1242">
        <v>133</v>
      </c>
      <c r="E16" s="1242">
        <v>210</v>
      </c>
      <c r="F16" s="1242">
        <v>377</v>
      </c>
      <c r="G16" s="1242">
        <v>327</v>
      </c>
      <c r="H16" s="1242">
        <v>254</v>
      </c>
      <c r="I16" s="1241">
        <v>247</v>
      </c>
    </row>
    <row r="17" spans="1:9" s="449" customFormat="1" ht="18" customHeight="1">
      <c r="A17" s="1195">
        <v>2002</v>
      </c>
      <c r="B17" s="1242">
        <v>1671</v>
      </c>
      <c r="C17" s="1242">
        <v>163</v>
      </c>
      <c r="D17" s="1242">
        <v>133</v>
      </c>
      <c r="E17" s="1242">
        <v>212</v>
      </c>
      <c r="F17" s="1242">
        <v>397</v>
      </c>
      <c r="G17" s="1242">
        <v>316</v>
      </c>
      <c r="H17" s="1242">
        <v>233</v>
      </c>
      <c r="I17" s="1241">
        <v>217</v>
      </c>
    </row>
    <row r="18" spans="1:9" s="449" customFormat="1" ht="18" customHeight="1">
      <c r="A18" s="1195">
        <v>2003</v>
      </c>
      <c r="B18" s="1242">
        <v>1612</v>
      </c>
      <c r="C18" s="1242">
        <v>166</v>
      </c>
      <c r="D18" s="1242">
        <v>129</v>
      </c>
      <c r="E18" s="1242">
        <v>206</v>
      </c>
      <c r="F18" s="1242">
        <v>391</v>
      </c>
      <c r="G18" s="1242">
        <v>321</v>
      </c>
      <c r="H18" s="1242">
        <v>202</v>
      </c>
      <c r="I18" s="1241">
        <v>197</v>
      </c>
    </row>
    <row r="19" spans="1:9" s="449" customFormat="1" ht="18" customHeight="1">
      <c r="A19" s="1195">
        <v>2004</v>
      </c>
      <c r="B19" s="1242">
        <v>1586</v>
      </c>
      <c r="C19" s="1242">
        <v>166</v>
      </c>
      <c r="D19" s="1242">
        <v>129</v>
      </c>
      <c r="E19" s="1242">
        <v>208</v>
      </c>
      <c r="F19" s="1242">
        <v>393</v>
      </c>
      <c r="G19" s="1242">
        <v>305</v>
      </c>
      <c r="H19" s="1242">
        <v>198</v>
      </c>
      <c r="I19" s="1241">
        <v>187</v>
      </c>
    </row>
    <row r="20" spans="1:9" s="449" customFormat="1" ht="18" customHeight="1">
      <c r="A20" s="1195">
        <v>2005</v>
      </c>
      <c r="B20" s="1242">
        <v>1571</v>
      </c>
      <c r="C20" s="1242">
        <v>164</v>
      </c>
      <c r="D20" s="1242">
        <v>134</v>
      </c>
      <c r="E20" s="1242">
        <v>204</v>
      </c>
      <c r="F20" s="1242">
        <v>381</v>
      </c>
      <c r="G20" s="1242">
        <v>309</v>
      </c>
      <c r="H20" s="1242">
        <v>195</v>
      </c>
      <c r="I20" s="1241">
        <v>184</v>
      </c>
    </row>
    <row r="21" spans="1:9" s="449" customFormat="1" ht="18" customHeight="1">
      <c r="A21" s="1195">
        <v>2006</v>
      </c>
      <c r="B21" s="1242">
        <v>1538</v>
      </c>
      <c r="C21" s="1242">
        <v>162</v>
      </c>
      <c r="D21" s="1242">
        <v>132</v>
      </c>
      <c r="E21" s="1242">
        <v>203</v>
      </c>
      <c r="F21" s="1242">
        <v>380</v>
      </c>
      <c r="G21" s="1242">
        <v>305</v>
      </c>
      <c r="H21" s="1242">
        <v>184</v>
      </c>
      <c r="I21" s="1241">
        <v>172</v>
      </c>
    </row>
    <row r="22" spans="1:9" s="449" customFormat="1" ht="18" customHeight="1">
      <c r="A22" s="1195">
        <v>2007</v>
      </c>
      <c r="B22" s="1242">
        <v>1522</v>
      </c>
      <c r="C22" s="1242">
        <v>167</v>
      </c>
      <c r="D22" s="1242">
        <v>124</v>
      </c>
      <c r="E22" s="1242">
        <v>197</v>
      </c>
      <c r="F22" s="1242">
        <v>388</v>
      </c>
      <c r="G22" s="1242">
        <v>293</v>
      </c>
      <c r="H22" s="1242">
        <v>177</v>
      </c>
      <c r="I22" s="1241">
        <v>176</v>
      </c>
    </row>
    <row r="23" spans="1:9" s="449" customFormat="1" ht="18" customHeight="1">
      <c r="A23" s="1195">
        <v>2008</v>
      </c>
      <c r="B23" s="1242">
        <v>1517</v>
      </c>
      <c r="C23" s="1242">
        <v>167</v>
      </c>
      <c r="D23" s="1242">
        <v>130</v>
      </c>
      <c r="E23" s="1242">
        <v>205</v>
      </c>
      <c r="F23" s="1242">
        <v>388</v>
      </c>
      <c r="G23" s="1242">
        <v>283</v>
      </c>
      <c r="H23" s="1242">
        <v>176</v>
      </c>
      <c r="I23" s="1241">
        <v>168</v>
      </c>
    </row>
    <row r="24" spans="1:9" s="449" customFormat="1" ht="18" customHeight="1">
      <c r="A24" s="1195">
        <v>2009</v>
      </c>
      <c r="B24" s="1242">
        <v>1488</v>
      </c>
      <c r="C24" s="1242">
        <v>170</v>
      </c>
      <c r="D24" s="1242">
        <v>128</v>
      </c>
      <c r="E24" s="1242">
        <v>202</v>
      </c>
      <c r="F24" s="1242">
        <v>381</v>
      </c>
      <c r="G24" s="1242">
        <v>278</v>
      </c>
      <c r="H24" s="1242">
        <v>169</v>
      </c>
      <c r="I24" s="1241">
        <v>160</v>
      </c>
    </row>
    <row r="25" spans="1:9" s="449" customFormat="1" ht="18" customHeight="1">
      <c r="A25" s="1195">
        <v>2010</v>
      </c>
      <c r="B25" s="1242">
        <v>1475</v>
      </c>
      <c r="C25" s="1242">
        <v>168</v>
      </c>
      <c r="D25" s="1242">
        <v>126</v>
      </c>
      <c r="E25" s="1242">
        <v>199</v>
      </c>
      <c r="F25" s="1242">
        <v>372</v>
      </c>
      <c r="G25" s="1242">
        <v>273</v>
      </c>
      <c r="H25" s="1242">
        <v>169</v>
      </c>
      <c r="I25" s="1241">
        <v>168</v>
      </c>
    </row>
    <row r="26" spans="1:9" s="449" customFormat="1" ht="18" customHeight="1">
      <c r="A26" s="1195">
        <v>2011</v>
      </c>
      <c r="B26" s="1242">
        <v>1461</v>
      </c>
      <c r="C26" s="1242">
        <v>172</v>
      </c>
      <c r="D26" s="1242">
        <v>116</v>
      </c>
      <c r="E26" s="1242">
        <v>198</v>
      </c>
      <c r="F26" s="1242">
        <v>366</v>
      </c>
      <c r="G26" s="1242">
        <v>277</v>
      </c>
      <c r="H26" s="1242">
        <v>170</v>
      </c>
      <c r="I26" s="1241">
        <v>162</v>
      </c>
    </row>
    <row r="27" spans="1:9" s="449" customFormat="1" ht="18" customHeight="1">
      <c r="A27" s="1195">
        <v>2012</v>
      </c>
      <c r="B27" s="1242">
        <v>1448</v>
      </c>
      <c r="C27" s="1242">
        <v>174</v>
      </c>
      <c r="D27" s="1242">
        <v>117</v>
      </c>
      <c r="E27" s="1242">
        <v>196</v>
      </c>
      <c r="F27" s="1242">
        <v>368</v>
      </c>
      <c r="G27" s="1242">
        <v>274</v>
      </c>
      <c r="H27" s="1242">
        <v>165</v>
      </c>
      <c r="I27" s="1241">
        <v>154</v>
      </c>
    </row>
    <row r="28" spans="1:9" s="449" customFormat="1" ht="18" customHeight="1">
      <c r="A28" s="1195">
        <v>2013</v>
      </c>
      <c r="B28" s="1242">
        <v>1435</v>
      </c>
      <c r="C28" s="1242">
        <v>171</v>
      </c>
      <c r="D28" s="1242">
        <v>115</v>
      </c>
      <c r="E28" s="1242">
        <v>195</v>
      </c>
      <c r="F28" s="1242">
        <v>370</v>
      </c>
      <c r="G28" s="1242">
        <v>277</v>
      </c>
      <c r="H28" s="1242">
        <v>157</v>
      </c>
      <c r="I28" s="1241">
        <v>150</v>
      </c>
    </row>
    <row r="29" spans="1:9" s="449" customFormat="1" ht="18" customHeight="1">
      <c r="A29" s="1195">
        <v>2014</v>
      </c>
      <c r="B29" s="1242">
        <v>1425</v>
      </c>
      <c r="C29" s="1242">
        <v>168</v>
      </c>
      <c r="D29" s="1242">
        <v>114</v>
      </c>
      <c r="E29" s="1242">
        <v>195</v>
      </c>
      <c r="F29" s="1242">
        <v>355</v>
      </c>
      <c r="G29" s="1242">
        <v>283</v>
      </c>
      <c r="H29" s="1242">
        <v>158</v>
      </c>
      <c r="I29" s="1241">
        <v>152</v>
      </c>
    </row>
    <row r="30" spans="1:9" s="449" customFormat="1" ht="18" customHeight="1">
      <c r="A30" s="1195">
        <v>2015</v>
      </c>
      <c r="B30" s="1242">
        <v>1396</v>
      </c>
      <c r="C30" s="1242">
        <v>167</v>
      </c>
      <c r="D30" s="1242">
        <v>114</v>
      </c>
      <c r="E30" s="1242">
        <v>186</v>
      </c>
      <c r="F30" s="1242">
        <v>363</v>
      </c>
      <c r="G30" s="1242">
        <v>262</v>
      </c>
      <c r="H30" s="1242">
        <v>156</v>
      </c>
      <c r="I30" s="1241">
        <v>148</v>
      </c>
    </row>
    <row r="31" spans="1:9" s="449" customFormat="1" ht="18" customHeight="1">
      <c r="A31" s="1195">
        <v>2016</v>
      </c>
      <c r="B31" s="1242">
        <v>1375</v>
      </c>
      <c r="C31" s="1242">
        <v>171</v>
      </c>
      <c r="D31" s="1242">
        <v>109</v>
      </c>
      <c r="E31" s="1242">
        <v>195</v>
      </c>
      <c r="F31" s="1242">
        <v>364</v>
      </c>
      <c r="G31" s="1242">
        <v>250</v>
      </c>
      <c r="H31" s="1242">
        <v>160</v>
      </c>
      <c r="I31" s="1241">
        <v>126</v>
      </c>
    </row>
    <row r="32" spans="1:9" s="449" customFormat="1" ht="18" customHeight="1">
      <c r="A32" s="1195">
        <v>2017</v>
      </c>
      <c r="B32" s="1242">
        <v>1374</v>
      </c>
      <c r="C32" s="1242">
        <v>176</v>
      </c>
      <c r="D32" s="1242">
        <v>108</v>
      </c>
      <c r="E32" s="1242">
        <v>200</v>
      </c>
      <c r="F32" s="1242">
        <v>361</v>
      </c>
      <c r="G32" s="1242">
        <v>249</v>
      </c>
      <c r="H32" s="1242">
        <v>147</v>
      </c>
      <c r="I32" s="1241">
        <v>133</v>
      </c>
    </row>
    <row r="33" spans="1:9" s="449" customFormat="1" ht="9.6" customHeight="1" thickBot="1">
      <c r="A33" s="520"/>
      <c r="B33" s="648"/>
      <c r="C33" s="648"/>
      <c r="D33" s="648"/>
      <c r="E33" s="648"/>
      <c r="F33" s="648"/>
      <c r="G33" s="648"/>
      <c r="H33" s="648"/>
      <c r="I33" s="795"/>
    </row>
    <row r="34" spans="1:9">
      <c r="A34" s="43" t="s">
        <v>399</v>
      </c>
    </row>
    <row r="35" spans="1:9">
      <c r="A35" s="8" t="s">
        <v>218</v>
      </c>
      <c r="B35" s="5"/>
      <c r="C35" s="5"/>
      <c r="D35" s="5"/>
      <c r="E35" s="5"/>
      <c r="F35" s="5"/>
      <c r="G35" s="5"/>
      <c r="H35" s="5"/>
      <c r="I35" s="5"/>
    </row>
    <row r="36" spans="1:9">
      <c r="A36" s="8" t="s">
        <v>211</v>
      </c>
      <c r="B36" s="8"/>
      <c r="C36" s="8"/>
      <c r="D36" s="8"/>
      <c r="E36" s="8"/>
      <c r="F36" s="8"/>
      <c r="G36" s="8"/>
      <c r="H36" s="8"/>
      <c r="I36" s="8"/>
    </row>
  </sheetData>
  <mergeCells count="1">
    <mergeCell ref="A1:I1"/>
  </mergeCells>
  <printOptions horizontalCentered="1"/>
  <pageMargins left="0.7" right="0.7" top="0.5" bottom="0.5" header="0.3" footer="0.3"/>
  <pageSetup scale="78" orientation="landscape" r:id="rId1"/>
  <headerFooter scaleWithDoc="0">
    <oddFooter>&amp;R2016 Data Tables</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D703BF-D8B7-460B-AAEF-3745E65259FD}">
  <sheetPr>
    <pageSetUpPr fitToPage="1"/>
  </sheetPr>
  <dimension ref="A1:EN38"/>
  <sheetViews>
    <sheetView zoomScale="80" zoomScaleNormal="80" workbookViewId="0">
      <selection sqref="A1:D1"/>
    </sheetView>
  </sheetViews>
  <sheetFormatPr defaultColWidth="9.140625" defaultRowHeight="12.75"/>
  <cols>
    <col min="1" max="1" width="22.7109375" customWidth="1"/>
    <col min="2" max="4" width="27.7109375" customWidth="1"/>
  </cols>
  <sheetData>
    <row r="1" spans="1:144" s="101" customFormat="1" ht="80.099999999999994" customHeight="1" thickBot="1">
      <c r="A1" s="1955" t="s">
        <v>439</v>
      </c>
      <c r="B1" s="1956"/>
      <c r="C1" s="1956"/>
      <c r="D1" s="1957"/>
      <c r="E1" s="100"/>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c r="CA1" s="58"/>
      <c r="CB1" s="58"/>
      <c r="CC1" s="58"/>
      <c r="CD1" s="58"/>
      <c r="CE1" s="58"/>
      <c r="CF1" s="58"/>
      <c r="CG1" s="58"/>
      <c r="CH1" s="58"/>
      <c r="CI1" s="58"/>
      <c r="CJ1" s="58"/>
      <c r="CK1" s="58"/>
      <c r="CL1" s="58"/>
      <c r="CM1" s="58"/>
      <c r="CN1" s="58"/>
      <c r="CO1" s="58"/>
      <c r="CP1" s="58"/>
      <c r="CQ1" s="58"/>
      <c r="CR1" s="58"/>
      <c r="CS1" s="58"/>
      <c r="CT1" s="58"/>
      <c r="CU1" s="58"/>
      <c r="CV1" s="58"/>
      <c r="CW1" s="58"/>
      <c r="CX1" s="58"/>
      <c r="CY1" s="58"/>
      <c r="CZ1" s="58"/>
      <c r="DA1" s="58"/>
      <c r="DB1" s="58"/>
      <c r="DC1" s="58"/>
      <c r="DD1" s="58"/>
      <c r="DE1" s="58"/>
      <c r="DF1" s="58"/>
      <c r="DG1" s="58"/>
      <c r="DH1" s="58"/>
      <c r="DI1" s="58"/>
      <c r="DJ1" s="58"/>
      <c r="DK1" s="58"/>
      <c r="DL1" s="58"/>
      <c r="DM1" s="58"/>
      <c r="DN1" s="58"/>
      <c r="DO1" s="58"/>
      <c r="DP1" s="58"/>
      <c r="DQ1" s="58"/>
      <c r="DR1" s="58"/>
      <c r="DS1" s="58"/>
      <c r="DT1" s="58"/>
      <c r="DU1" s="58"/>
      <c r="DV1" s="58"/>
      <c r="DW1" s="58"/>
      <c r="DX1" s="58"/>
      <c r="DY1" s="58"/>
      <c r="DZ1" s="58"/>
      <c r="EA1" s="58"/>
      <c r="EB1" s="58"/>
      <c r="EC1" s="58"/>
      <c r="ED1" s="58"/>
      <c r="EE1" s="58"/>
      <c r="EF1" s="58"/>
      <c r="EG1" s="58"/>
      <c r="EH1" s="58"/>
      <c r="EI1" s="58"/>
      <c r="EJ1" s="58"/>
      <c r="EK1" s="58"/>
      <c r="EL1" s="58"/>
      <c r="EM1" s="58"/>
      <c r="EN1" s="58"/>
    </row>
    <row r="2" spans="1:144" s="103" customFormat="1" ht="45" customHeight="1" thickBot="1">
      <c r="A2" s="667" t="s">
        <v>152</v>
      </c>
      <c r="B2" s="691" t="s">
        <v>503</v>
      </c>
      <c r="C2" s="691" t="s">
        <v>504</v>
      </c>
      <c r="D2" s="791" t="s">
        <v>505</v>
      </c>
      <c r="E2" s="102"/>
      <c r="F2" s="59"/>
      <c r="G2" s="59"/>
      <c r="H2" s="59"/>
      <c r="I2" s="59"/>
      <c r="J2" s="59"/>
      <c r="K2" s="59"/>
      <c r="L2" s="59"/>
      <c r="M2" s="59"/>
      <c r="N2" s="59"/>
      <c r="O2" s="59"/>
      <c r="P2" s="59"/>
      <c r="Q2" s="59"/>
      <c r="R2" s="59"/>
      <c r="S2" s="59"/>
      <c r="T2" s="59"/>
      <c r="U2" s="59"/>
      <c r="V2" s="59"/>
      <c r="W2" s="59"/>
      <c r="X2" s="59"/>
      <c r="Y2" s="59"/>
      <c r="Z2" s="59"/>
      <c r="AA2" s="59"/>
      <c r="AB2" s="59"/>
      <c r="AC2" s="59"/>
      <c r="AD2" s="59"/>
      <c r="AE2" s="59"/>
      <c r="AF2" s="59"/>
      <c r="AG2" s="59"/>
      <c r="AH2" s="59"/>
      <c r="AI2" s="59"/>
      <c r="AJ2" s="59"/>
      <c r="AK2" s="59"/>
      <c r="AL2" s="59"/>
      <c r="AM2" s="59"/>
      <c r="AN2" s="59"/>
      <c r="AO2" s="59"/>
      <c r="AP2" s="59"/>
      <c r="AQ2" s="59"/>
      <c r="AR2" s="59"/>
      <c r="AS2" s="59"/>
      <c r="AT2" s="59"/>
      <c r="AU2" s="59"/>
      <c r="AV2" s="59"/>
      <c r="AW2" s="59"/>
      <c r="AX2" s="59"/>
      <c r="AY2" s="59"/>
      <c r="AZ2" s="59"/>
      <c r="BA2" s="59"/>
      <c r="BB2" s="59"/>
      <c r="BC2" s="59"/>
      <c r="BD2" s="59"/>
      <c r="BE2" s="59"/>
      <c r="BF2" s="59"/>
      <c r="BG2" s="59"/>
      <c r="BH2" s="59"/>
      <c r="BI2" s="59"/>
      <c r="BJ2" s="59"/>
      <c r="BK2" s="59"/>
      <c r="BL2" s="59"/>
      <c r="BM2" s="59"/>
      <c r="BN2" s="59"/>
      <c r="BO2" s="59"/>
      <c r="BP2" s="59"/>
      <c r="BQ2" s="59"/>
      <c r="BR2" s="59"/>
      <c r="BS2" s="59"/>
      <c r="BT2" s="59"/>
      <c r="BU2" s="59"/>
      <c r="BV2" s="59"/>
      <c r="BW2" s="59"/>
      <c r="BX2" s="59"/>
      <c r="BY2" s="59"/>
      <c r="BZ2" s="59"/>
      <c r="CA2" s="59"/>
      <c r="CB2" s="59"/>
      <c r="CC2" s="59"/>
      <c r="CD2" s="59"/>
      <c r="CE2" s="59"/>
      <c r="CF2" s="59"/>
      <c r="CG2" s="59"/>
      <c r="CH2" s="59"/>
      <c r="CI2" s="59"/>
      <c r="CJ2" s="59"/>
      <c r="CK2" s="59"/>
      <c r="CL2" s="59"/>
      <c r="CM2" s="59"/>
      <c r="CN2" s="59"/>
      <c r="CO2" s="59"/>
      <c r="CP2" s="59"/>
      <c r="CQ2" s="59"/>
      <c r="CR2" s="59"/>
      <c r="CS2" s="59"/>
      <c r="CT2" s="59"/>
      <c r="CU2" s="59"/>
      <c r="CV2" s="59"/>
      <c r="CW2" s="59"/>
      <c r="CX2" s="59"/>
      <c r="CY2" s="59"/>
      <c r="CZ2" s="59"/>
      <c r="DA2" s="59"/>
      <c r="DB2" s="59"/>
      <c r="DC2" s="59"/>
      <c r="DD2" s="59"/>
      <c r="DE2" s="59"/>
      <c r="DF2" s="59"/>
      <c r="DG2" s="59"/>
      <c r="DH2" s="59"/>
      <c r="DI2" s="59"/>
      <c r="DJ2" s="59"/>
      <c r="DK2" s="59"/>
      <c r="DL2" s="59"/>
      <c r="DM2" s="59"/>
      <c r="DN2" s="59"/>
      <c r="DO2" s="59"/>
      <c r="DP2" s="59"/>
      <c r="DQ2" s="59"/>
      <c r="DR2" s="59"/>
      <c r="DS2" s="59"/>
      <c r="DT2" s="59"/>
      <c r="DU2" s="59"/>
      <c r="DV2" s="59"/>
      <c r="DW2" s="59"/>
      <c r="DX2" s="59"/>
      <c r="DY2" s="59"/>
      <c r="DZ2" s="59"/>
      <c r="EA2" s="59"/>
      <c r="EB2" s="59"/>
      <c r="EC2" s="59"/>
      <c r="ED2" s="59"/>
      <c r="EE2" s="59"/>
      <c r="EF2" s="59"/>
      <c r="EG2" s="59"/>
      <c r="EH2" s="59"/>
      <c r="EI2" s="59"/>
      <c r="EJ2" s="59"/>
      <c r="EK2" s="59"/>
      <c r="EL2" s="59"/>
      <c r="EM2" s="59"/>
      <c r="EN2" s="59"/>
    </row>
    <row r="3" spans="1:144" s="650" customFormat="1" ht="9" customHeight="1">
      <c r="A3" s="675"/>
      <c r="B3" s="653"/>
      <c r="C3" s="653"/>
      <c r="D3" s="671"/>
      <c r="E3" s="449"/>
      <c r="F3" s="449"/>
      <c r="G3" s="449"/>
      <c r="H3" s="449"/>
      <c r="I3" s="449"/>
      <c r="J3" s="449"/>
      <c r="K3" s="449"/>
      <c r="L3" s="449"/>
      <c r="M3" s="449"/>
      <c r="N3" s="449"/>
      <c r="O3" s="449"/>
      <c r="P3" s="449"/>
      <c r="Q3" s="449"/>
      <c r="R3" s="449"/>
      <c r="S3" s="449"/>
      <c r="T3" s="449"/>
      <c r="U3" s="449"/>
      <c r="V3" s="449"/>
      <c r="W3" s="449"/>
      <c r="X3" s="449"/>
      <c r="Y3" s="449"/>
      <c r="Z3" s="449"/>
      <c r="AA3" s="449"/>
      <c r="AB3" s="449"/>
      <c r="AC3" s="449"/>
      <c r="AD3" s="449"/>
      <c r="AE3" s="449"/>
      <c r="AF3" s="449"/>
      <c r="AG3" s="449"/>
      <c r="AH3" s="449"/>
      <c r="AI3" s="449"/>
      <c r="AJ3" s="449"/>
      <c r="AK3" s="449"/>
      <c r="AL3" s="449"/>
      <c r="AM3" s="449"/>
      <c r="AN3" s="449"/>
      <c r="AO3" s="449"/>
      <c r="AP3" s="449"/>
      <c r="AQ3" s="449"/>
      <c r="AR3" s="449"/>
      <c r="AS3" s="449"/>
      <c r="AT3" s="449"/>
      <c r="AU3" s="449"/>
      <c r="AV3" s="449"/>
      <c r="AW3" s="449"/>
      <c r="AX3" s="449"/>
      <c r="AY3" s="449"/>
      <c r="AZ3" s="449"/>
      <c r="BA3" s="449"/>
      <c r="BB3" s="449"/>
      <c r="BC3" s="449"/>
      <c r="BD3" s="449"/>
      <c r="BE3" s="449"/>
      <c r="BF3" s="449"/>
      <c r="BG3" s="449"/>
      <c r="BH3" s="449"/>
      <c r="BI3" s="449"/>
      <c r="BJ3" s="449"/>
      <c r="BK3" s="449"/>
      <c r="BL3" s="449"/>
      <c r="BM3" s="449"/>
      <c r="BN3" s="449"/>
      <c r="BO3" s="449"/>
      <c r="BP3" s="449"/>
      <c r="BQ3" s="449"/>
      <c r="BR3" s="449"/>
      <c r="BS3" s="449"/>
      <c r="BT3" s="449"/>
      <c r="BU3" s="449"/>
      <c r="BV3" s="449"/>
      <c r="BW3" s="449"/>
      <c r="BX3" s="449"/>
      <c r="BY3" s="449"/>
      <c r="BZ3" s="449"/>
      <c r="CA3" s="449"/>
      <c r="CB3" s="449"/>
      <c r="CC3" s="449"/>
      <c r="CD3" s="449"/>
      <c r="CE3" s="449"/>
      <c r="CF3" s="449"/>
      <c r="CG3" s="449"/>
      <c r="CH3" s="449"/>
      <c r="CI3" s="449"/>
      <c r="CJ3" s="449"/>
      <c r="CK3" s="449"/>
      <c r="CL3" s="449"/>
      <c r="CM3" s="449"/>
      <c r="CN3" s="449"/>
      <c r="CO3" s="449"/>
      <c r="CP3" s="449"/>
      <c r="CQ3" s="449"/>
      <c r="CR3" s="449"/>
      <c r="CS3" s="449"/>
      <c r="CT3" s="449"/>
      <c r="CU3" s="449"/>
      <c r="CV3" s="449"/>
      <c r="CW3" s="449"/>
      <c r="CX3" s="449"/>
      <c r="CY3" s="449"/>
      <c r="CZ3" s="449"/>
      <c r="DA3" s="449"/>
      <c r="DB3" s="449"/>
      <c r="DC3" s="449"/>
      <c r="DD3" s="449"/>
      <c r="DE3" s="449"/>
      <c r="DF3" s="449"/>
      <c r="DG3" s="449"/>
      <c r="DH3" s="449"/>
      <c r="DI3" s="449"/>
      <c r="DJ3" s="449"/>
      <c r="DK3" s="449"/>
      <c r="DL3" s="449"/>
      <c r="DM3" s="449"/>
      <c r="DN3" s="449"/>
      <c r="DO3" s="449"/>
      <c r="DP3" s="449"/>
      <c r="DQ3" s="449"/>
      <c r="DR3" s="449"/>
      <c r="DS3" s="449"/>
      <c r="DT3" s="449"/>
      <c r="DU3" s="449"/>
      <c r="DV3" s="449"/>
      <c r="DW3" s="449"/>
      <c r="DX3" s="449"/>
      <c r="DY3" s="449"/>
      <c r="DZ3" s="449"/>
      <c r="EA3" s="449"/>
      <c r="EB3" s="449"/>
      <c r="EC3" s="449"/>
      <c r="ED3" s="449"/>
      <c r="EE3" s="449"/>
      <c r="EF3" s="449"/>
      <c r="EG3" s="449"/>
      <c r="EH3" s="449"/>
      <c r="EI3" s="449"/>
      <c r="EJ3" s="449"/>
      <c r="EK3" s="449"/>
      <c r="EL3" s="449"/>
      <c r="EM3" s="449"/>
      <c r="EN3" s="449"/>
    </row>
    <row r="4" spans="1:144" s="650" customFormat="1" ht="18" customHeight="1">
      <c r="A4" s="1200">
        <v>1980</v>
      </c>
      <c r="B4" s="1375">
        <v>0.75900000000000001</v>
      </c>
      <c r="C4" s="1375">
        <v>0.17699999999999999</v>
      </c>
      <c r="D4" s="1374">
        <v>6.5000000000000002E-2</v>
      </c>
      <c r="E4" s="449"/>
      <c r="F4" s="449"/>
      <c r="G4" s="449"/>
      <c r="H4" s="449"/>
      <c r="I4" s="449"/>
      <c r="J4" s="449"/>
      <c r="K4" s="449"/>
      <c r="L4" s="449"/>
      <c r="M4" s="449"/>
      <c r="N4" s="449"/>
      <c r="O4" s="449"/>
      <c r="P4" s="449"/>
      <c r="Q4" s="449"/>
      <c r="R4" s="449"/>
      <c r="S4" s="449"/>
      <c r="T4" s="449"/>
      <c r="U4" s="449"/>
      <c r="V4" s="449"/>
      <c r="W4" s="449"/>
      <c r="X4" s="449"/>
      <c r="Y4" s="449"/>
      <c r="Z4" s="449"/>
      <c r="AA4" s="449"/>
      <c r="AB4" s="449"/>
      <c r="AC4" s="449"/>
      <c r="AD4" s="449"/>
      <c r="AE4" s="449"/>
      <c r="AF4" s="449"/>
      <c r="AG4" s="449"/>
      <c r="AH4" s="449"/>
      <c r="AI4" s="449"/>
      <c r="AJ4" s="449"/>
      <c r="AK4" s="449"/>
      <c r="AL4" s="449"/>
      <c r="AM4" s="449"/>
      <c r="AN4" s="449"/>
      <c r="AO4" s="449"/>
      <c r="AP4" s="449"/>
      <c r="AQ4" s="449"/>
      <c r="AR4" s="449"/>
      <c r="AS4" s="449"/>
      <c r="AT4" s="449"/>
      <c r="AU4" s="449"/>
      <c r="AV4" s="449"/>
      <c r="AW4" s="449"/>
      <c r="AX4" s="449"/>
      <c r="AY4" s="449"/>
      <c r="AZ4" s="449"/>
      <c r="BA4" s="449"/>
      <c r="BB4" s="449"/>
      <c r="BC4" s="449"/>
      <c r="BD4" s="449"/>
      <c r="BE4" s="449"/>
      <c r="BF4" s="449"/>
      <c r="BG4" s="449"/>
      <c r="BH4" s="449"/>
      <c r="BI4" s="449"/>
      <c r="BJ4" s="449"/>
      <c r="BK4" s="449"/>
      <c r="BL4" s="449"/>
      <c r="BM4" s="449"/>
      <c r="BN4" s="449"/>
      <c r="BO4" s="449"/>
      <c r="BP4" s="449"/>
      <c r="BQ4" s="449"/>
      <c r="BR4" s="449"/>
      <c r="BS4" s="449"/>
      <c r="BT4" s="449"/>
      <c r="BU4" s="449"/>
      <c r="BV4" s="449"/>
      <c r="BW4" s="449"/>
      <c r="BX4" s="449"/>
      <c r="BY4" s="449"/>
      <c r="BZ4" s="449"/>
      <c r="CA4" s="449"/>
      <c r="CB4" s="449"/>
      <c r="CC4" s="449"/>
      <c r="CD4" s="449"/>
      <c r="CE4" s="449"/>
      <c r="CF4" s="449"/>
      <c r="CG4" s="449"/>
      <c r="CH4" s="449"/>
      <c r="CI4" s="449"/>
      <c r="CJ4" s="449"/>
      <c r="CK4" s="449"/>
      <c r="CL4" s="449"/>
      <c r="CM4" s="449"/>
      <c r="CN4" s="449"/>
      <c r="CO4" s="449"/>
      <c r="CP4" s="449"/>
      <c r="CQ4" s="449"/>
      <c r="CR4" s="449"/>
      <c r="CS4" s="449"/>
      <c r="CT4" s="449"/>
      <c r="CU4" s="449"/>
      <c r="CV4" s="449"/>
      <c r="CW4" s="449"/>
      <c r="CX4" s="449"/>
      <c r="CY4" s="449"/>
      <c r="CZ4" s="449"/>
      <c r="DA4" s="449"/>
      <c r="DB4" s="449"/>
      <c r="DC4" s="449"/>
      <c r="DD4" s="449"/>
      <c r="DE4" s="449"/>
      <c r="DF4" s="449"/>
      <c r="DG4" s="449"/>
      <c r="DH4" s="449"/>
      <c r="DI4" s="449"/>
      <c r="DJ4" s="449"/>
      <c r="DK4" s="449"/>
      <c r="DL4" s="449"/>
      <c r="DM4" s="449"/>
      <c r="DN4" s="449"/>
      <c r="DO4" s="449"/>
      <c r="DP4" s="449"/>
      <c r="DQ4" s="449"/>
      <c r="DR4" s="449"/>
      <c r="DS4" s="449"/>
      <c r="DT4" s="449"/>
      <c r="DU4" s="449"/>
      <c r="DV4" s="449"/>
      <c r="DW4" s="449"/>
      <c r="DX4" s="449"/>
      <c r="DY4" s="449"/>
      <c r="DZ4" s="449"/>
      <c r="EA4" s="449"/>
      <c r="EB4" s="449"/>
      <c r="EC4" s="449"/>
      <c r="ED4" s="449"/>
      <c r="EE4" s="449"/>
      <c r="EF4" s="449"/>
      <c r="EG4" s="449"/>
      <c r="EH4" s="449"/>
      <c r="EI4" s="449"/>
      <c r="EJ4" s="449"/>
      <c r="EK4" s="449"/>
      <c r="EL4" s="449"/>
      <c r="EM4" s="449"/>
      <c r="EN4" s="449"/>
    </row>
    <row r="5" spans="1:144" s="650" customFormat="1" ht="9" customHeight="1">
      <c r="A5" s="1200"/>
      <c r="B5" s="1375"/>
      <c r="C5" s="1375"/>
      <c r="D5" s="1374"/>
      <c r="E5" s="449"/>
      <c r="F5" s="449"/>
      <c r="G5" s="449"/>
      <c r="H5" s="449"/>
      <c r="I5" s="449"/>
      <c r="J5" s="449"/>
      <c r="K5" s="449"/>
      <c r="L5" s="449"/>
      <c r="M5" s="449"/>
      <c r="N5" s="449"/>
      <c r="O5" s="449"/>
      <c r="P5" s="449"/>
      <c r="Q5" s="449"/>
      <c r="R5" s="449"/>
      <c r="S5" s="449"/>
      <c r="T5" s="449"/>
      <c r="U5" s="449"/>
      <c r="V5" s="449"/>
      <c r="W5" s="449"/>
      <c r="X5" s="449"/>
      <c r="Y5" s="449"/>
      <c r="Z5" s="449"/>
      <c r="AA5" s="449"/>
      <c r="AB5" s="449"/>
      <c r="AC5" s="449"/>
      <c r="AD5" s="449"/>
      <c r="AE5" s="449"/>
      <c r="AF5" s="449"/>
      <c r="AG5" s="449"/>
      <c r="AH5" s="449"/>
      <c r="AI5" s="449"/>
      <c r="AJ5" s="449"/>
      <c r="AK5" s="449"/>
      <c r="AL5" s="449"/>
      <c r="AM5" s="449"/>
      <c r="AN5" s="449"/>
      <c r="AO5" s="449"/>
      <c r="AP5" s="449"/>
      <c r="AQ5" s="449"/>
      <c r="AR5" s="449"/>
      <c r="AS5" s="449"/>
      <c r="AT5" s="449"/>
      <c r="AU5" s="449"/>
      <c r="AV5" s="449"/>
      <c r="AW5" s="449"/>
      <c r="AX5" s="449"/>
      <c r="AY5" s="449"/>
      <c r="AZ5" s="449"/>
      <c r="BA5" s="449"/>
      <c r="BB5" s="449"/>
      <c r="BC5" s="449"/>
      <c r="BD5" s="449"/>
      <c r="BE5" s="449"/>
      <c r="BF5" s="449"/>
      <c r="BG5" s="449"/>
      <c r="BH5" s="449"/>
      <c r="BI5" s="449"/>
      <c r="BJ5" s="449"/>
      <c r="BK5" s="449"/>
      <c r="BL5" s="449"/>
      <c r="BM5" s="449"/>
      <c r="BN5" s="449"/>
      <c r="BO5" s="449"/>
      <c r="BP5" s="449"/>
      <c r="BQ5" s="449"/>
      <c r="BR5" s="449"/>
      <c r="BS5" s="449"/>
      <c r="BT5" s="449"/>
      <c r="BU5" s="449"/>
      <c r="BV5" s="449"/>
      <c r="BW5" s="449"/>
      <c r="BX5" s="449"/>
      <c r="BY5" s="449"/>
      <c r="BZ5" s="449"/>
      <c r="CA5" s="449"/>
      <c r="CB5" s="449"/>
      <c r="CC5" s="449"/>
      <c r="CD5" s="449"/>
      <c r="CE5" s="449"/>
      <c r="CF5" s="449"/>
      <c r="CG5" s="449"/>
      <c r="CH5" s="449"/>
      <c r="CI5" s="449"/>
      <c r="CJ5" s="449"/>
      <c r="CK5" s="449"/>
      <c r="CL5" s="449"/>
      <c r="CM5" s="449"/>
      <c r="CN5" s="449"/>
      <c r="CO5" s="449"/>
      <c r="CP5" s="449"/>
      <c r="CQ5" s="449"/>
      <c r="CR5" s="449"/>
      <c r="CS5" s="449"/>
      <c r="CT5" s="449"/>
      <c r="CU5" s="449"/>
      <c r="CV5" s="449"/>
      <c r="CW5" s="449"/>
      <c r="CX5" s="449"/>
      <c r="CY5" s="449"/>
      <c r="CZ5" s="449"/>
      <c r="DA5" s="449"/>
      <c r="DB5" s="449"/>
      <c r="DC5" s="449"/>
      <c r="DD5" s="449"/>
      <c r="DE5" s="449"/>
      <c r="DF5" s="449"/>
      <c r="DG5" s="449"/>
      <c r="DH5" s="449"/>
      <c r="DI5" s="449"/>
      <c r="DJ5" s="449"/>
      <c r="DK5" s="449"/>
      <c r="DL5" s="449"/>
      <c r="DM5" s="449"/>
      <c r="DN5" s="449"/>
      <c r="DO5" s="449"/>
      <c r="DP5" s="449"/>
      <c r="DQ5" s="449"/>
      <c r="DR5" s="449"/>
      <c r="DS5" s="449"/>
      <c r="DT5" s="449"/>
      <c r="DU5" s="449"/>
      <c r="DV5" s="449"/>
      <c r="DW5" s="449"/>
      <c r="DX5" s="449"/>
      <c r="DY5" s="449"/>
      <c r="DZ5" s="449"/>
      <c r="EA5" s="449"/>
      <c r="EB5" s="449"/>
      <c r="EC5" s="449"/>
      <c r="ED5" s="449"/>
      <c r="EE5" s="449"/>
      <c r="EF5" s="449"/>
      <c r="EG5" s="449"/>
      <c r="EH5" s="449"/>
      <c r="EI5" s="449"/>
      <c r="EJ5" s="449"/>
      <c r="EK5" s="449"/>
      <c r="EL5" s="449"/>
      <c r="EM5" s="449"/>
      <c r="EN5" s="449"/>
    </row>
    <row r="6" spans="1:144" s="650" customFormat="1" ht="18" customHeight="1">
      <c r="A6" s="1200">
        <v>1985</v>
      </c>
      <c r="B6" s="1375">
        <v>0.66100000000000003</v>
      </c>
      <c r="C6" s="1375">
        <v>0.22600000000000001</v>
      </c>
      <c r="D6" s="1374">
        <v>0.114</v>
      </c>
      <c r="E6" s="449"/>
      <c r="F6" s="449"/>
      <c r="G6" s="449"/>
      <c r="H6" s="449"/>
      <c r="I6" s="449"/>
      <c r="J6" s="449"/>
      <c r="K6" s="449"/>
      <c r="L6" s="449"/>
      <c r="M6" s="449"/>
      <c r="N6" s="449"/>
      <c r="O6" s="449"/>
      <c r="P6" s="449"/>
      <c r="Q6" s="449"/>
      <c r="R6" s="449"/>
      <c r="S6" s="449"/>
      <c r="T6" s="449"/>
      <c r="U6" s="449"/>
      <c r="V6" s="449"/>
      <c r="W6" s="449"/>
      <c r="X6" s="449"/>
      <c r="Y6" s="449"/>
      <c r="Z6" s="449"/>
      <c r="AA6" s="449"/>
      <c r="AB6" s="449"/>
      <c r="AC6" s="449"/>
      <c r="AD6" s="449"/>
      <c r="AE6" s="449"/>
      <c r="AF6" s="449"/>
      <c r="AG6" s="449"/>
      <c r="AH6" s="449"/>
      <c r="AI6" s="449"/>
      <c r="AJ6" s="449"/>
      <c r="AK6" s="449"/>
      <c r="AL6" s="449"/>
      <c r="AM6" s="449"/>
      <c r="AN6" s="449"/>
      <c r="AO6" s="449"/>
      <c r="AP6" s="449"/>
      <c r="AQ6" s="449"/>
      <c r="AR6" s="449"/>
      <c r="AS6" s="449"/>
      <c r="AT6" s="449"/>
      <c r="AU6" s="449"/>
      <c r="AV6" s="449"/>
      <c r="AW6" s="449"/>
      <c r="AX6" s="449"/>
      <c r="AY6" s="449"/>
      <c r="AZ6" s="449"/>
      <c r="BA6" s="449"/>
      <c r="BB6" s="449"/>
      <c r="BC6" s="449"/>
      <c r="BD6" s="449"/>
      <c r="BE6" s="449"/>
      <c r="BF6" s="449"/>
      <c r="BG6" s="449"/>
      <c r="BH6" s="449"/>
      <c r="BI6" s="449"/>
      <c r="BJ6" s="449"/>
      <c r="BK6" s="449"/>
      <c r="BL6" s="449"/>
      <c r="BM6" s="449"/>
      <c r="BN6" s="449"/>
      <c r="BO6" s="449"/>
      <c r="BP6" s="449"/>
      <c r="BQ6" s="449"/>
      <c r="BR6" s="449"/>
      <c r="BS6" s="449"/>
      <c r="BT6" s="449"/>
      <c r="BU6" s="449"/>
      <c r="BV6" s="449"/>
      <c r="BW6" s="449"/>
      <c r="BX6" s="449"/>
      <c r="BY6" s="449"/>
      <c r="BZ6" s="449"/>
      <c r="CA6" s="449"/>
      <c r="CB6" s="449"/>
      <c r="CC6" s="449"/>
      <c r="CD6" s="449"/>
      <c r="CE6" s="449"/>
      <c r="CF6" s="449"/>
      <c r="CG6" s="449"/>
      <c r="CH6" s="449"/>
      <c r="CI6" s="449"/>
      <c r="CJ6" s="449"/>
      <c r="CK6" s="449"/>
      <c r="CL6" s="449"/>
      <c r="CM6" s="449"/>
      <c r="CN6" s="449"/>
      <c r="CO6" s="449"/>
      <c r="CP6" s="449"/>
      <c r="CQ6" s="449"/>
      <c r="CR6" s="449"/>
      <c r="CS6" s="449"/>
      <c r="CT6" s="449"/>
      <c r="CU6" s="449"/>
      <c r="CV6" s="449"/>
      <c r="CW6" s="449"/>
      <c r="CX6" s="449"/>
      <c r="CY6" s="449"/>
      <c r="CZ6" s="449"/>
      <c r="DA6" s="449"/>
      <c r="DB6" s="449"/>
      <c r="DC6" s="449"/>
      <c r="DD6" s="449"/>
      <c r="DE6" s="449"/>
      <c r="DF6" s="449"/>
      <c r="DG6" s="449"/>
      <c r="DH6" s="449"/>
      <c r="DI6" s="449"/>
      <c r="DJ6" s="449"/>
      <c r="DK6" s="449"/>
      <c r="DL6" s="449"/>
      <c r="DM6" s="449"/>
      <c r="DN6" s="449"/>
      <c r="DO6" s="449"/>
      <c r="DP6" s="449"/>
      <c r="DQ6" s="449"/>
      <c r="DR6" s="449"/>
      <c r="DS6" s="449"/>
      <c r="DT6" s="449"/>
      <c r="DU6" s="449"/>
      <c r="DV6" s="449"/>
      <c r="DW6" s="449"/>
      <c r="DX6" s="449"/>
      <c r="DY6" s="449"/>
      <c r="DZ6" s="449"/>
      <c r="EA6" s="449"/>
      <c r="EB6" s="449"/>
      <c r="EC6" s="449"/>
      <c r="ED6" s="449"/>
      <c r="EE6" s="449"/>
      <c r="EF6" s="449"/>
      <c r="EG6" s="449"/>
      <c r="EH6" s="449"/>
      <c r="EI6" s="449"/>
      <c r="EJ6" s="449"/>
      <c r="EK6" s="449"/>
      <c r="EL6" s="449"/>
      <c r="EM6" s="449"/>
      <c r="EN6" s="449"/>
    </row>
    <row r="7" spans="1:144" s="650" customFormat="1" ht="9" customHeight="1">
      <c r="A7" s="1200"/>
      <c r="B7" s="1375"/>
      <c r="C7" s="1375"/>
      <c r="D7" s="1374"/>
      <c r="E7" s="449"/>
      <c r="F7" s="449"/>
      <c r="G7" s="449"/>
      <c r="H7" s="449"/>
      <c r="I7" s="449"/>
      <c r="J7" s="449"/>
      <c r="K7" s="449"/>
      <c r="L7" s="449"/>
      <c r="M7" s="449"/>
      <c r="N7" s="449"/>
      <c r="O7" s="449"/>
      <c r="P7" s="449"/>
      <c r="Q7" s="449"/>
      <c r="R7" s="449"/>
      <c r="S7" s="449"/>
      <c r="T7" s="449"/>
      <c r="U7" s="449"/>
      <c r="V7" s="449"/>
      <c r="W7" s="449"/>
      <c r="X7" s="449"/>
      <c r="Y7" s="449"/>
      <c r="Z7" s="449"/>
      <c r="AA7" s="449"/>
      <c r="AB7" s="449"/>
      <c r="AC7" s="449"/>
      <c r="AD7" s="449"/>
      <c r="AE7" s="449"/>
      <c r="AF7" s="449"/>
      <c r="AG7" s="449"/>
      <c r="AH7" s="449"/>
      <c r="AI7" s="449"/>
      <c r="AJ7" s="449"/>
      <c r="AK7" s="449"/>
      <c r="AL7" s="449"/>
      <c r="AM7" s="449"/>
      <c r="AN7" s="449"/>
      <c r="AO7" s="449"/>
      <c r="AP7" s="449"/>
      <c r="AQ7" s="449"/>
      <c r="AR7" s="449"/>
      <c r="AS7" s="449"/>
      <c r="AT7" s="449"/>
      <c r="AU7" s="449"/>
      <c r="AV7" s="449"/>
      <c r="AW7" s="449"/>
      <c r="AX7" s="449"/>
      <c r="AY7" s="449"/>
      <c r="AZ7" s="449"/>
      <c r="BA7" s="449"/>
      <c r="BB7" s="449"/>
      <c r="BC7" s="449"/>
      <c r="BD7" s="449"/>
      <c r="BE7" s="449"/>
      <c r="BF7" s="449"/>
      <c r="BG7" s="449"/>
      <c r="BH7" s="449"/>
      <c r="BI7" s="449"/>
      <c r="BJ7" s="449"/>
      <c r="BK7" s="449"/>
      <c r="BL7" s="449"/>
      <c r="BM7" s="449"/>
      <c r="BN7" s="449"/>
      <c r="BO7" s="449"/>
      <c r="BP7" s="449"/>
      <c r="BQ7" s="449"/>
      <c r="BR7" s="449"/>
      <c r="BS7" s="449"/>
      <c r="BT7" s="449"/>
      <c r="BU7" s="449"/>
      <c r="BV7" s="449"/>
      <c r="BW7" s="449"/>
      <c r="BX7" s="449"/>
      <c r="BY7" s="449"/>
      <c r="BZ7" s="449"/>
      <c r="CA7" s="449"/>
      <c r="CB7" s="449"/>
      <c r="CC7" s="449"/>
      <c r="CD7" s="449"/>
      <c r="CE7" s="449"/>
      <c r="CF7" s="449"/>
      <c r="CG7" s="449"/>
      <c r="CH7" s="449"/>
      <c r="CI7" s="449"/>
      <c r="CJ7" s="449"/>
      <c r="CK7" s="449"/>
      <c r="CL7" s="449"/>
      <c r="CM7" s="449"/>
      <c r="CN7" s="449"/>
      <c r="CO7" s="449"/>
      <c r="CP7" s="449"/>
      <c r="CQ7" s="449"/>
      <c r="CR7" s="449"/>
      <c r="CS7" s="449"/>
      <c r="CT7" s="449"/>
      <c r="CU7" s="449"/>
      <c r="CV7" s="449"/>
      <c r="CW7" s="449"/>
      <c r="CX7" s="449"/>
      <c r="CY7" s="449"/>
      <c r="CZ7" s="449"/>
      <c r="DA7" s="449"/>
      <c r="DB7" s="449"/>
      <c r="DC7" s="449"/>
      <c r="DD7" s="449"/>
      <c r="DE7" s="449"/>
      <c r="DF7" s="449"/>
      <c r="DG7" s="449"/>
      <c r="DH7" s="449"/>
      <c r="DI7" s="449"/>
      <c r="DJ7" s="449"/>
      <c r="DK7" s="449"/>
      <c r="DL7" s="449"/>
      <c r="DM7" s="449"/>
      <c r="DN7" s="449"/>
      <c r="DO7" s="449"/>
      <c r="DP7" s="449"/>
      <c r="DQ7" s="449"/>
      <c r="DR7" s="449"/>
      <c r="DS7" s="449"/>
      <c r="DT7" s="449"/>
      <c r="DU7" s="449"/>
      <c r="DV7" s="449"/>
      <c r="DW7" s="449"/>
      <c r="DX7" s="449"/>
      <c r="DY7" s="449"/>
      <c r="DZ7" s="449"/>
      <c r="EA7" s="449"/>
      <c r="EB7" s="449"/>
      <c r="EC7" s="449"/>
      <c r="ED7" s="449"/>
      <c r="EE7" s="449"/>
      <c r="EF7" s="449"/>
      <c r="EG7" s="449"/>
      <c r="EH7" s="449"/>
      <c r="EI7" s="449"/>
      <c r="EJ7" s="449"/>
      <c r="EK7" s="449"/>
      <c r="EL7" s="449"/>
      <c r="EM7" s="449"/>
      <c r="EN7" s="449"/>
    </row>
    <row r="8" spans="1:144" s="650" customFormat="1" ht="18" customHeight="1">
      <c r="A8" s="1200">
        <v>1990</v>
      </c>
      <c r="B8" s="1375">
        <v>0.58599999999999997</v>
      </c>
      <c r="C8" s="1375">
        <v>0.252</v>
      </c>
      <c r="D8" s="1374">
        <v>0.16200000000000001</v>
      </c>
      <c r="E8" s="449"/>
      <c r="F8" s="449"/>
      <c r="G8" s="449"/>
      <c r="H8" s="449"/>
      <c r="I8" s="449"/>
      <c r="J8" s="449"/>
      <c r="K8" s="449"/>
      <c r="L8" s="449"/>
      <c r="M8" s="449"/>
      <c r="N8" s="449"/>
      <c r="O8" s="449"/>
      <c r="P8" s="449"/>
      <c r="Q8" s="449"/>
      <c r="R8" s="449"/>
      <c r="S8" s="449"/>
      <c r="T8" s="449"/>
      <c r="U8" s="449"/>
      <c r="V8" s="449"/>
      <c r="W8" s="449"/>
      <c r="X8" s="449"/>
      <c r="Y8" s="449"/>
      <c r="Z8" s="449"/>
      <c r="AA8" s="449"/>
      <c r="AB8" s="449"/>
      <c r="AC8" s="449"/>
      <c r="AD8" s="449"/>
      <c r="AE8" s="449"/>
      <c r="AF8" s="449"/>
      <c r="AG8" s="449"/>
      <c r="AH8" s="449"/>
      <c r="AI8" s="449"/>
      <c r="AJ8" s="449"/>
      <c r="AK8" s="449"/>
      <c r="AL8" s="449"/>
      <c r="AM8" s="449"/>
      <c r="AN8" s="449"/>
      <c r="AO8" s="449"/>
      <c r="AP8" s="449"/>
      <c r="AQ8" s="449"/>
      <c r="AR8" s="449"/>
      <c r="AS8" s="449"/>
      <c r="AT8" s="449"/>
      <c r="AU8" s="449"/>
      <c r="AV8" s="449"/>
      <c r="AW8" s="449"/>
      <c r="AX8" s="449"/>
      <c r="AY8" s="449"/>
      <c r="AZ8" s="449"/>
      <c r="BA8" s="449"/>
      <c r="BB8" s="449"/>
      <c r="BC8" s="449"/>
      <c r="BD8" s="449"/>
      <c r="BE8" s="449"/>
      <c r="BF8" s="449"/>
      <c r="BG8" s="449"/>
      <c r="BH8" s="449"/>
      <c r="BI8" s="449"/>
      <c r="BJ8" s="449"/>
      <c r="BK8" s="449"/>
      <c r="BL8" s="449"/>
      <c r="BM8" s="449"/>
      <c r="BN8" s="449"/>
      <c r="BO8" s="449"/>
      <c r="BP8" s="449"/>
      <c r="BQ8" s="449"/>
      <c r="BR8" s="449"/>
      <c r="BS8" s="449"/>
      <c r="BT8" s="449"/>
      <c r="BU8" s="449"/>
      <c r="BV8" s="449"/>
      <c r="BW8" s="449"/>
      <c r="BX8" s="449"/>
      <c r="BY8" s="449"/>
      <c r="BZ8" s="449"/>
      <c r="CA8" s="449"/>
      <c r="CB8" s="449"/>
      <c r="CC8" s="449"/>
      <c r="CD8" s="449"/>
      <c r="CE8" s="449"/>
      <c r="CF8" s="449"/>
      <c r="CG8" s="449"/>
      <c r="CH8" s="449"/>
      <c r="CI8" s="449"/>
      <c r="CJ8" s="449"/>
      <c r="CK8" s="449"/>
      <c r="CL8" s="449"/>
      <c r="CM8" s="449"/>
      <c r="CN8" s="449"/>
      <c r="CO8" s="449"/>
      <c r="CP8" s="449"/>
      <c r="CQ8" s="449"/>
      <c r="CR8" s="449"/>
      <c r="CS8" s="449"/>
      <c r="CT8" s="449"/>
      <c r="CU8" s="449"/>
      <c r="CV8" s="449"/>
      <c r="CW8" s="449"/>
      <c r="CX8" s="449"/>
      <c r="CY8" s="449"/>
      <c r="CZ8" s="449"/>
      <c r="DA8" s="449"/>
      <c r="DB8" s="449"/>
      <c r="DC8" s="449"/>
      <c r="DD8" s="449"/>
      <c r="DE8" s="449"/>
      <c r="DF8" s="449"/>
      <c r="DG8" s="449"/>
      <c r="DH8" s="449"/>
      <c r="DI8" s="449"/>
      <c r="DJ8" s="449"/>
      <c r="DK8" s="449"/>
      <c r="DL8" s="449"/>
      <c r="DM8" s="449"/>
      <c r="DN8" s="449"/>
      <c r="DO8" s="449"/>
      <c r="DP8" s="449"/>
      <c r="DQ8" s="449"/>
      <c r="DR8" s="449"/>
      <c r="DS8" s="449"/>
      <c r="DT8" s="449"/>
      <c r="DU8" s="449"/>
      <c r="DV8" s="449"/>
      <c r="DW8" s="449"/>
      <c r="DX8" s="449"/>
      <c r="DY8" s="449"/>
      <c r="DZ8" s="449"/>
      <c r="EA8" s="449"/>
      <c r="EB8" s="449"/>
      <c r="EC8" s="449"/>
      <c r="ED8" s="449"/>
      <c r="EE8" s="449"/>
      <c r="EF8" s="449"/>
      <c r="EG8" s="449"/>
      <c r="EH8" s="449"/>
      <c r="EI8" s="449"/>
      <c r="EJ8" s="449"/>
      <c r="EK8" s="449"/>
      <c r="EL8" s="449"/>
      <c r="EM8" s="449"/>
      <c r="EN8" s="449"/>
    </row>
    <row r="9" spans="1:144" s="650" customFormat="1" ht="9" customHeight="1">
      <c r="A9" s="1200"/>
      <c r="B9" s="1375"/>
      <c r="C9" s="1375"/>
      <c r="D9" s="1374"/>
      <c r="E9" s="449"/>
      <c r="F9" s="449"/>
      <c r="G9" s="449"/>
      <c r="H9" s="449"/>
      <c r="I9" s="449"/>
      <c r="J9" s="449"/>
      <c r="K9" s="449"/>
      <c r="L9" s="449"/>
      <c r="M9" s="449"/>
      <c r="N9" s="449"/>
      <c r="O9" s="449"/>
      <c r="P9" s="449"/>
      <c r="Q9" s="449"/>
      <c r="R9" s="449"/>
      <c r="S9" s="449"/>
      <c r="T9" s="449"/>
      <c r="U9" s="449"/>
      <c r="V9" s="449"/>
      <c r="W9" s="449"/>
      <c r="X9" s="449"/>
      <c r="Y9" s="449"/>
      <c r="Z9" s="449"/>
      <c r="AA9" s="449"/>
      <c r="AB9" s="449"/>
      <c r="AC9" s="449"/>
      <c r="AD9" s="449"/>
      <c r="AE9" s="449"/>
      <c r="AF9" s="449"/>
      <c r="AG9" s="449"/>
      <c r="AH9" s="449"/>
      <c r="AI9" s="449"/>
      <c r="AJ9" s="449"/>
      <c r="AK9" s="449"/>
      <c r="AL9" s="449"/>
      <c r="AM9" s="449"/>
      <c r="AN9" s="449"/>
      <c r="AO9" s="449"/>
      <c r="AP9" s="449"/>
      <c r="AQ9" s="449"/>
      <c r="AR9" s="449"/>
      <c r="AS9" s="449"/>
      <c r="AT9" s="449"/>
      <c r="AU9" s="449"/>
      <c r="AV9" s="449"/>
      <c r="AW9" s="449"/>
      <c r="AX9" s="449"/>
      <c r="AY9" s="449"/>
      <c r="AZ9" s="449"/>
      <c r="BA9" s="449"/>
      <c r="BB9" s="449"/>
      <c r="BC9" s="449"/>
      <c r="BD9" s="449"/>
      <c r="BE9" s="449"/>
      <c r="BF9" s="449"/>
      <c r="BG9" s="449"/>
      <c r="BH9" s="449"/>
      <c r="BI9" s="449"/>
      <c r="BJ9" s="449"/>
      <c r="BK9" s="449"/>
      <c r="BL9" s="449"/>
      <c r="BM9" s="449"/>
      <c r="BN9" s="449"/>
      <c r="BO9" s="449"/>
      <c r="BP9" s="449"/>
      <c r="BQ9" s="449"/>
      <c r="BR9" s="449"/>
      <c r="BS9" s="449"/>
      <c r="BT9" s="449"/>
      <c r="BU9" s="449"/>
      <c r="BV9" s="449"/>
      <c r="BW9" s="449"/>
      <c r="BX9" s="449"/>
      <c r="BY9" s="449"/>
      <c r="BZ9" s="449"/>
      <c r="CA9" s="449"/>
      <c r="CB9" s="449"/>
      <c r="CC9" s="449"/>
      <c r="CD9" s="449"/>
      <c r="CE9" s="449"/>
      <c r="CF9" s="449"/>
      <c r="CG9" s="449"/>
      <c r="CH9" s="449"/>
      <c r="CI9" s="449"/>
      <c r="CJ9" s="449"/>
      <c r="CK9" s="449"/>
      <c r="CL9" s="449"/>
      <c r="CM9" s="449"/>
      <c r="CN9" s="449"/>
      <c r="CO9" s="449"/>
      <c r="CP9" s="449"/>
      <c r="CQ9" s="449"/>
      <c r="CR9" s="449"/>
      <c r="CS9" s="449"/>
      <c r="CT9" s="449"/>
      <c r="CU9" s="449"/>
      <c r="CV9" s="449"/>
      <c r="CW9" s="449"/>
      <c r="CX9" s="449"/>
      <c r="CY9" s="449"/>
      <c r="CZ9" s="449"/>
      <c r="DA9" s="449"/>
      <c r="DB9" s="449"/>
      <c r="DC9" s="449"/>
      <c r="DD9" s="449"/>
      <c r="DE9" s="449"/>
      <c r="DF9" s="449"/>
      <c r="DG9" s="449"/>
      <c r="DH9" s="449"/>
      <c r="DI9" s="449"/>
      <c r="DJ9" s="449"/>
      <c r="DK9" s="449"/>
      <c r="DL9" s="449"/>
      <c r="DM9" s="449"/>
      <c r="DN9" s="449"/>
      <c r="DO9" s="449"/>
      <c r="DP9" s="449"/>
      <c r="DQ9" s="449"/>
      <c r="DR9" s="449"/>
      <c r="DS9" s="449"/>
      <c r="DT9" s="449"/>
      <c r="DU9" s="449"/>
      <c r="DV9" s="449"/>
      <c r="DW9" s="449"/>
      <c r="DX9" s="449"/>
      <c r="DY9" s="449"/>
      <c r="DZ9" s="449"/>
      <c r="EA9" s="449"/>
      <c r="EB9" s="449"/>
      <c r="EC9" s="449"/>
      <c r="ED9" s="449"/>
      <c r="EE9" s="449"/>
      <c r="EF9" s="449"/>
      <c r="EG9" s="449"/>
      <c r="EH9" s="449"/>
      <c r="EI9" s="449"/>
      <c r="EJ9" s="449"/>
      <c r="EK9" s="449"/>
      <c r="EL9" s="449"/>
      <c r="EM9" s="449"/>
      <c r="EN9" s="449"/>
    </row>
    <row r="10" spans="1:144" s="650" customFormat="1" ht="18" customHeight="1">
      <c r="A10" s="1200">
        <v>1995</v>
      </c>
      <c r="B10" s="1375">
        <v>0.52400000000000002</v>
      </c>
      <c r="C10" s="1375">
        <v>0.28899999999999998</v>
      </c>
      <c r="D10" s="1374">
        <v>0.187</v>
      </c>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9"/>
      <c r="AJ10" s="449"/>
      <c r="AK10" s="449"/>
      <c r="AL10" s="449"/>
      <c r="AM10" s="449"/>
      <c r="AN10" s="449"/>
      <c r="AO10" s="449"/>
      <c r="AP10" s="449"/>
      <c r="AQ10" s="449"/>
      <c r="AR10" s="449"/>
      <c r="AS10" s="449"/>
      <c r="AT10" s="449"/>
      <c r="AU10" s="449"/>
      <c r="AV10" s="449"/>
      <c r="AW10" s="449"/>
      <c r="AX10" s="449"/>
      <c r="AY10" s="449"/>
      <c r="AZ10" s="449"/>
      <c r="BA10" s="449"/>
      <c r="BB10" s="449"/>
      <c r="BC10" s="449"/>
      <c r="BD10" s="449"/>
      <c r="BE10" s="449"/>
      <c r="BF10" s="449"/>
      <c r="BG10" s="449"/>
      <c r="BH10" s="449"/>
      <c r="BI10" s="449"/>
      <c r="BJ10" s="449"/>
      <c r="BK10" s="449"/>
      <c r="BL10" s="449"/>
      <c r="BM10" s="449"/>
      <c r="BN10" s="449"/>
      <c r="BO10" s="449"/>
      <c r="BP10" s="449"/>
      <c r="BQ10" s="449"/>
      <c r="BR10" s="449"/>
      <c r="BS10" s="449"/>
      <c r="BT10" s="449"/>
      <c r="BU10" s="449"/>
      <c r="BV10" s="449"/>
      <c r="BW10" s="449"/>
      <c r="BX10" s="449"/>
      <c r="BY10" s="449"/>
      <c r="BZ10" s="449"/>
      <c r="CA10" s="449"/>
      <c r="CB10" s="449"/>
      <c r="CC10" s="449"/>
      <c r="CD10" s="449"/>
      <c r="CE10" s="449"/>
      <c r="CF10" s="449"/>
      <c r="CG10" s="449"/>
      <c r="CH10" s="449"/>
      <c r="CI10" s="449"/>
      <c r="CJ10" s="449"/>
      <c r="CK10" s="449"/>
      <c r="CL10" s="449"/>
      <c r="CM10" s="449"/>
      <c r="CN10" s="449"/>
      <c r="CO10" s="449"/>
      <c r="CP10" s="449"/>
      <c r="CQ10" s="449"/>
      <c r="CR10" s="449"/>
      <c r="CS10" s="449"/>
      <c r="CT10" s="449"/>
      <c r="CU10" s="449"/>
      <c r="CV10" s="449"/>
      <c r="CW10" s="449"/>
      <c r="CX10" s="449"/>
      <c r="CY10" s="449"/>
      <c r="CZ10" s="449"/>
      <c r="DA10" s="449"/>
      <c r="DB10" s="449"/>
      <c r="DC10" s="449"/>
      <c r="DD10" s="449"/>
      <c r="DE10" s="449"/>
      <c r="DF10" s="449"/>
      <c r="DG10" s="449"/>
      <c r="DH10" s="449"/>
      <c r="DI10" s="449"/>
      <c r="DJ10" s="449"/>
      <c r="DK10" s="449"/>
      <c r="DL10" s="449"/>
      <c r="DM10" s="449"/>
      <c r="DN10" s="449"/>
      <c r="DO10" s="449"/>
      <c r="DP10" s="449"/>
      <c r="DQ10" s="449"/>
      <c r="DR10" s="449"/>
      <c r="DS10" s="449"/>
      <c r="DT10" s="449"/>
      <c r="DU10" s="449"/>
      <c r="DV10" s="449"/>
      <c r="DW10" s="449"/>
      <c r="DX10" s="449"/>
      <c r="DY10" s="449"/>
      <c r="DZ10" s="449"/>
      <c r="EA10" s="449"/>
      <c r="EB10" s="449"/>
      <c r="EC10" s="449"/>
      <c r="ED10" s="449"/>
      <c r="EE10" s="449"/>
      <c r="EF10" s="449"/>
      <c r="EG10" s="449"/>
      <c r="EH10" s="449"/>
      <c r="EI10" s="449"/>
      <c r="EJ10" s="449"/>
      <c r="EK10" s="449"/>
      <c r="EL10" s="449"/>
      <c r="EM10" s="449"/>
      <c r="EN10" s="449"/>
    </row>
    <row r="11" spans="1:144" s="650" customFormat="1" ht="18" customHeight="1">
      <c r="A11" s="1200">
        <v>1996</v>
      </c>
      <c r="B11" s="1375">
        <v>0.52100000000000002</v>
      </c>
      <c r="C11" s="1375">
        <v>0.29099999999999998</v>
      </c>
      <c r="D11" s="1374">
        <v>0.188</v>
      </c>
      <c r="E11" s="449"/>
      <c r="F11" s="449"/>
      <c r="G11" s="449"/>
      <c r="H11" s="449"/>
      <c r="I11" s="449"/>
      <c r="J11" s="449"/>
      <c r="K11" s="449"/>
      <c r="L11" s="449"/>
      <c r="M11" s="449"/>
      <c r="N11" s="449"/>
      <c r="O11" s="449"/>
      <c r="P11" s="449"/>
      <c r="Q11" s="449"/>
      <c r="R11" s="449"/>
      <c r="S11" s="449"/>
      <c r="T11" s="449"/>
      <c r="U11" s="449"/>
      <c r="V11" s="449"/>
      <c r="W11" s="449"/>
      <c r="X11" s="449"/>
      <c r="Y11" s="449"/>
      <c r="Z11" s="449"/>
      <c r="AA11" s="449"/>
      <c r="AB11" s="449"/>
      <c r="AC11" s="449"/>
      <c r="AD11" s="449"/>
      <c r="AE11" s="449"/>
      <c r="AF11" s="449"/>
      <c r="AG11" s="449"/>
      <c r="AH11" s="449"/>
      <c r="AI11" s="449"/>
      <c r="AJ11" s="449"/>
      <c r="AK11" s="449"/>
      <c r="AL11" s="449"/>
      <c r="AM11" s="449"/>
      <c r="AN11" s="449"/>
      <c r="AO11" s="449"/>
      <c r="AP11" s="449"/>
      <c r="AQ11" s="449"/>
      <c r="AR11" s="449"/>
      <c r="AS11" s="449"/>
      <c r="AT11" s="449"/>
      <c r="AU11" s="449"/>
      <c r="AV11" s="449"/>
      <c r="AW11" s="449"/>
      <c r="AX11" s="449"/>
      <c r="AY11" s="449"/>
      <c r="AZ11" s="449"/>
      <c r="BA11" s="449"/>
      <c r="BB11" s="449"/>
      <c r="BC11" s="449"/>
      <c r="BD11" s="449"/>
      <c r="BE11" s="449"/>
      <c r="BF11" s="449"/>
      <c r="BG11" s="449"/>
      <c r="BH11" s="449"/>
      <c r="BI11" s="449"/>
      <c r="BJ11" s="449"/>
      <c r="BK11" s="449"/>
      <c r="BL11" s="449"/>
      <c r="BM11" s="449"/>
      <c r="BN11" s="449"/>
      <c r="BO11" s="449"/>
      <c r="BP11" s="449"/>
      <c r="BQ11" s="449"/>
      <c r="BR11" s="449"/>
      <c r="BS11" s="449"/>
      <c r="BT11" s="449"/>
      <c r="BU11" s="449"/>
      <c r="BV11" s="449"/>
      <c r="BW11" s="449"/>
      <c r="BX11" s="449"/>
      <c r="BY11" s="449"/>
      <c r="BZ11" s="449"/>
      <c r="CA11" s="449"/>
      <c r="CB11" s="449"/>
      <c r="CC11" s="449"/>
      <c r="CD11" s="449"/>
      <c r="CE11" s="449"/>
      <c r="CF11" s="449"/>
      <c r="CG11" s="449"/>
      <c r="CH11" s="449"/>
      <c r="CI11" s="449"/>
      <c r="CJ11" s="449"/>
      <c r="CK11" s="449"/>
      <c r="CL11" s="449"/>
      <c r="CM11" s="449"/>
      <c r="CN11" s="449"/>
      <c r="CO11" s="449"/>
      <c r="CP11" s="449"/>
      <c r="CQ11" s="449"/>
      <c r="CR11" s="449"/>
      <c r="CS11" s="449"/>
      <c r="CT11" s="449"/>
      <c r="CU11" s="449"/>
      <c r="CV11" s="449"/>
      <c r="CW11" s="449"/>
      <c r="CX11" s="449"/>
      <c r="CY11" s="449"/>
      <c r="CZ11" s="449"/>
      <c r="DA11" s="449"/>
      <c r="DB11" s="449"/>
      <c r="DC11" s="449"/>
      <c r="DD11" s="449"/>
      <c r="DE11" s="449"/>
      <c r="DF11" s="449"/>
      <c r="DG11" s="449"/>
      <c r="DH11" s="449"/>
      <c r="DI11" s="449"/>
      <c r="DJ11" s="449"/>
      <c r="DK11" s="449"/>
      <c r="DL11" s="449"/>
      <c r="DM11" s="449"/>
      <c r="DN11" s="449"/>
      <c r="DO11" s="449"/>
      <c r="DP11" s="449"/>
      <c r="DQ11" s="449"/>
      <c r="DR11" s="449"/>
      <c r="DS11" s="449"/>
      <c r="DT11" s="449"/>
      <c r="DU11" s="449"/>
      <c r="DV11" s="449"/>
      <c r="DW11" s="449"/>
      <c r="DX11" s="449"/>
      <c r="DY11" s="449"/>
      <c r="DZ11" s="449"/>
      <c r="EA11" s="449"/>
      <c r="EB11" s="449"/>
      <c r="EC11" s="449"/>
      <c r="ED11" s="449"/>
      <c r="EE11" s="449"/>
      <c r="EF11" s="449"/>
      <c r="EG11" s="449"/>
      <c r="EH11" s="449"/>
      <c r="EI11" s="449"/>
      <c r="EJ11" s="449"/>
      <c r="EK11" s="449"/>
      <c r="EL11" s="449"/>
      <c r="EM11" s="449"/>
      <c r="EN11" s="449"/>
    </row>
    <row r="12" spans="1:144" s="650" customFormat="1" ht="18" customHeight="1">
      <c r="A12" s="1200">
        <v>1997</v>
      </c>
      <c r="B12" s="1375">
        <v>0.52200000000000002</v>
      </c>
      <c r="C12" s="1375">
        <v>0.28899999999999998</v>
      </c>
      <c r="D12" s="1374">
        <v>0.189</v>
      </c>
      <c r="E12" s="449"/>
      <c r="F12" s="449"/>
      <c r="G12" s="449"/>
      <c r="H12" s="449"/>
      <c r="I12" s="449"/>
      <c r="J12" s="449"/>
      <c r="K12" s="449"/>
      <c r="L12" s="449"/>
      <c r="M12" s="449"/>
      <c r="N12" s="449"/>
      <c r="O12" s="449"/>
      <c r="P12" s="449"/>
      <c r="Q12" s="449"/>
      <c r="R12" s="449"/>
      <c r="S12" s="449"/>
      <c r="T12" s="449"/>
      <c r="U12" s="449"/>
      <c r="V12" s="449"/>
      <c r="W12" s="449"/>
      <c r="X12" s="449"/>
      <c r="Y12" s="449"/>
      <c r="Z12" s="449"/>
      <c r="AA12" s="449"/>
      <c r="AB12" s="449"/>
      <c r="AC12" s="449"/>
      <c r="AD12" s="449"/>
      <c r="AE12" s="449"/>
      <c r="AF12" s="449"/>
      <c r="AG12" s="449"/>
      <c r="AH12" s="449"/>
      <c r="AI12" s="449"/>
      <c r="AJ12" s="449"/>
      <c r="AK12" s="449"/>
      <c r="AL12" s="449"/>
      <c r="AM12" s="449"/>
      <c r="AN12" s="449"/>
      <c r="AO12" s="449"/>
      <c r="AP12" s="449"/>
      <c r="AQ12" s="449"/>
      <c r="AR12" s="449"/>
      <c r="AS12" s="449"/>
      <c r="AT12" s="449"/>
      <c r="AU12" s="449"/>
      <c r="AV12" s="449"/>
      <c r="AW12" s="449"/>
      <c r="AX12" s="449"/>
      <c r="AY12" s="449"/>
      <c r="AZ12" s="449"/>
      <c r="BA12" s="449"/>
      <c r="BB12" s="449"/>
      <c r="BC12" s="449"/>
      <c r="BD12" s="449"/>
      <c r="BE12" s="449"/>
      <c r="BF12" s="449"/>
      <c r="BG12" s="449"/>
      <c r="BH12" s="449"/>
      <c r="BI12" s="449"/>
      <c r="BJ12" s="449"/>
      <c r="BK12" s="449"/>
      <c r="BL12" s="449"/>
      <c r="BM12" s="449"/>
      <c r="BN12" s="449"/>
      <c r="BO12" s="449"/>
      <c r="BP12" s="449"/>
      <c r="BQ12" s="449"/>
      <c r="BR12" s="449"/>
      <c r="BS12" s="449"/>
      <c r="BT12" s="449"/>
      <c r="BU12" s="449"/>
      <c r="BV12" s="449"/>
      <c r="BW12" s="449"/>
      <c r="BX12" s="449"/>
      <c r="BY12" s="449"/>
      <c r="BZ12" s="449"/>
      <c r="CA12" s="449"/>
      <c r="CB12" s="449"/>
      <c r="CC12" s="449"/>
      <c r="CD12" s="449"/>
      <c r="CE12" s="449"/>
      <c r="CF12" s="449"/>
      <c r="CG12" s="449"/>
      <c r="CH12" s="449"/>
      <c r="CI12" s="449"/>
      <c r="CJ12" s="449"/>
      <c r="CK12" s="449"/>
      <c r="CL12" s="449"/>
      <c r="CM12" s="449"/>
      <c r="CN12" s="449"/>
      <c r="CO12" s="449"/>
      <c r="CP12" s="449"/>
      <c r="CQ12" s="449"/>
      <c r="CR12" s="449"/>
      <c r="CS12" s="449"/>
      <c r="CT12" s="449"/>
      <c r="CU12" s="449"/>
      <c r="CV12" s="449"/>
      <c r="CW12" s="449"/>
      <c r="CX12" s="449"/>
      <c r="CY12" s="449"/>
      <c r="CZ12" s="449"/>
      <c r="DA12" s="449"/>
      <c r="DB12" s="449"/>
      <c r="DC12" s="449"/>
      <c r="DD12" s="449"/>
      <c r="DE12" s="449"/>
      <c r="DF12" s="449"/>
      <c r="DG12" s="449"/>
      <c r="DH12" s="449"/>
      <c r="DI12" s="449"/>
      <c r="DJ12" s="449"/>
      <c r="DK12" s="449"/>
      <c r="DL12" s="449"/>
      <c r="DM12" s="449"/>
      <c r="DN12" s="449"/>
      <c r="DO12" s="449"/>
      <c r="DP12" s="449"/>
      <c r="DQ12" s="449"/>
      <c r="DR12" s="449"/>
      <c r="DS12" s="449"/>
      <c r="DT12" s="449"/>
      <c r="DU12" s="449"/>
      <c r="DV12" s="449"/>
      <c r="DW12" s="449"/>
      <c r="DX12" s="449"/>
      <c r="DY12" s="449"/>
      <c r="DZ12" s="449"/>
      <c r="EA12" s="449"/>
      <c r="EB12" s="449"/>
      <c r="EC12" s="449"/>
      <c r="ED12" s="449"/>
      <c r="EE12" s="449"/>
      <c r="EF12" s="449"/>
      <c r="EG12" s="449"/>
      <c r="EH12" s="449"/>
      <c r="EI12" s="449"/>
      <c r="EJ12" s="449"/>
      <c r="EK12" s="449"/>
      <c r="EL12" s="449"/>
      <c r="EM12" s="449"/>
      <c r="EN12" s="449"/>
    </row>
    <row r="13" spans="1:144" s="650" customFormat="1" ht="18" customHeight="1">
      <c r="A13" s="1200">
        <v>1998</v>
      </c>
      <c r="B13" s="1375">
        <v>0.51200000000000001</v>
      </c>
      <c r="C13" s="1375">
        <v>0.30399999999999999</v>
      </c>
      <c r="D13" s="1374">
        <v>0.183</v>
      </c>
      <c r="E13" s="449"/>
      <c r="F13" s="449"/>
      <c r="G13" s="449"/>
      <c r="H13" s="449"/>
      <c r="I13" s="449"/>
      <c r="J13" s="449"/>
      <c r="K13" s="449"/>
      <c r="L13" s="449"/>
      <c r="M13" s="449"/>
      <c r="N13" s="449"/>
      <c r="O13" s="449"/>
      <c r="P13" s="449"/>
      <c r="Q13" s="449"/>
      <c r="R13" s="449"/>
      <c r="S13" s="449"/>
      <c r="T13" s="449"/>
      <c r="U13" s="449"/>
      <c r="V13" s="449"/>
      <c r="W13" s="449"/>
      <c r="X13" s="449"/>
      <c r="Y13" s="449"/>
      <c r="Z13" s="449"/>
      <c r="AA13" s="449"/>
      <c r="AB13" s="449"/>
      <c r="AC13" s="449"/>
      <c r="AD13" s="449"/>
      <c r="AE13" s="449"/>
      <c r="AF13" s="449"/>
      <c r="AG13" s="449"/>
      <c r="AH13" s="449"/>
      <c r="AI13" s="449"/>
      <c r="AJ13" s="449"/>
      <c r="AK13" s="449"/>
      <c r="AL13" s="449"/>
      <c r="AM13" s="449"/>
      <c r="AN13" s="449"/>
      <c r="AO13" s="449"/>
      <c r="AP13" s="449"/>
      <c r="AQ13" s="449"/>
      <c r="AR13" s="449"/>
      <c r="AS13" s="449"/>
      <c r="AT13" s="449"/>
      <c r="AU13" s="449"/>
      <c r="AV13" s="449"/>
      <c r="AW13" s="449"/>
      <c r="AX13" s="449"/>
      <c r="AY13" s="449"/>
      <c r="AZ13" s="449"/>
      <c r="BA13" s="449"/>
      <c r="BB13" s="449"/>
      <c r="BC13" s="449"/>
      <c r="BD13" s="449"/>
      <c r="BE13" s="449"/>
      <c r="BF13" s="449"/>
      <c r="BG13" s="449"/>
      <c r="BH13" s="449"/>
      <c r="BI13" s="449"/>
      <c r="BJ13" s="449"/>
      <c r="BK13" s="449"/>
      <c r="BL13" s="449"/>
      <c r="BM13" s="449"/>
      <c r="BN13" s="449"/>
      <c r="BO13" s="449"/>
      <c r="BP13" s="449"/>
      <c r="BQ13" s="449"/>
      <c r="BR13" s="449"/>
      <c r="BS13" s="449"/>
      <c r="BT13" s="449"/>
      <c r="BU13" s="449"/>
      <c r="BV13" s="449"/>
      <c r="BW13" s="449"/>
      <c r="BX13" s="449"/>
      <c r="BY13" s="449"/>
      <c r="BZ13" s="449"/>
      <c r="CA13" s="449"/>
      <c r="CB13" s="449"/>
      <c r="CC13" s="449"/>
      <c r="CD13" s="449"/>
      <c r="CE13" s="449"/>
      <c r="CF13" s="449"/>
      <c r="CG13" s="449"/>
      <c r="CH13" s="449"/>
      <c r="CI13" s="449"/>
      <c r="CJ13" s="449"/>
      <c r="CK13" s="449"/>
      <c r="CL13" s="449"/>
      <c r="CM13" s="449"/>
      <c r="CN13" s="449"/>
      <c r="CO13" s="449"/>
      <c r="CP13" s="449"/>
      <c r="CQ13" s="449"/>
      <c r="CR13" s="449"/>
      <c r="CS13" s="449"/>
      <c r="CT13" s="449"/>
      <c r="CU13" s="449"/>
      <c r="CV13" s="449"/>
      <c r="CW13" s="449"/>
      <c r="CX13" s="449"/>
      <c r="CY13" s="449"/>
      <c r="CZ13" s="449"/>
      <c r="DA13" s="449"/>
      <c r="DB13" s="449"/>
      <c r="DC13" s="449"/>
      <c r="DD13" s="449"/>
      <c r="DE13" s="449"/>
      <c r="DF13" s="449"/>
      <c r="DG13" s="449"/>
      <c r="DH13" s="449"/>
      <c r="DI13" s="449"/>
      <c r="DJ13" s="449"/>
      <c r="DK13" s="449"/>
      <c r="DL13" s="449"/>
      <c r="DM13" s="449"/>
      <c r="DN13" s="449"/>
      <c r="DO13" s="449"/>
      <c r="DP13" s="449"/>
      <c r="DQ13" s="449"/>
      <c r="DR13" s="449"/>
      <c r="DS13" s="449"/>
      <c r="DT13" s="449"/>
      <c r="DU13" s="449"/>
      <c r="DV13" s="449"/>
      <c r="DW13" s="449"/>
      <c r="DX13" s="449"/>
      <c r="DY13" s="449"/>
      <c r="DZ13" s="449"/>
      <c r="EA13" s="449"/>
      <c r="EB13" s="449"/>
      <c r="EC13" s="449"/>
      <c r="ED13" s="449"/>
      <c r="EE13" s="449"/>
      <c r="EF13" s="449"/>
      <c r="EG13" s="449"/>
      <c r="EH13" s="449"/>
      <c r="EI13" s="449"/>
      <c r="EJ13" s="449"/>
      <c r="EK13" s="449"/>
      <c r="EL13" s="449"/>
      <c r="EM13" s="449"/>
      <c r="EN13" s="449"/>
    </row>
    <row r="14" spans="1:144" s="650" customFormat="1" ht="18" customHeight="1">
      <c r="A14" s="1200">
        <v>1999</v>
      </c>
      <c r="B14" s="1375">
        <v>0.50900000000000001</v>
      </c>
      <c r="C14" s="1375">
        <v>0.30499999999999999</v>
      </c>
      <c r="D14" s="1374">
        <v>0.186</v>
      </c>
      <c r="E14" s="449"/>
      <c r="F14" s="449"/>
      <c r="G14" s="449"/>
      <c r="H14" s="449"/>
      <c r="I14" s="449"/>
      <c r="J14" s="449"/>
      <c r="K14" s="449"/>
      <c r="L14" s="449"/>
      <c r="M14" s="449"/>
      <c r="N14" s="449"/>
      <c r="O14" s="449"/>
      <c r="P14" s="449"/>
      <c r="Q14" s="449"/>
      <c r="R14" s="449"/>
      <c r="S14" s="449"/>
      <c r="T14" s="449"/>
      <c r="U14" s="449"/>
      <c r="V14" s="449"/>
      <c r="W14" s="449"/>
      <c r="X14" s="449"/>
      <c r="Y14" s="449"/>
      <c r="Z14" s="449"/>
      <c r="AA14" s="449"/>
      <c r="AB14" s="449"/>
      <c r="AC14" s="449"/>
      <c r="AD14" s="449"/>
      <c r="AE14" s="449"/>
      <c r="AF14" s="449"/>
      <c r="AG14" s="449"/>
      <c r="AH14" s="449"/>
      <c r="AI14" s="449"/>
      <c r="AJ14" s="449"/>
      <c r="AK14" s="449"/>
      <c r="AL14" s="449"/>
      <c r="AM14" s="449"/>
      <c r="AN14" s="449"/>
      <c r="AO14" s="449"/>
      <c r="AP14" s="449"/>
      <c r="AQ14" s="449"/>
      <c r="AR14" s="449"/>
      <c r="AS14" s="449"/>
      <c r="AT14" s="449"/>
      <c r="AU14" s="449"/>
      <c r="AV14" s="449"/>
      <c r="AW14" s="449"/>
      <c r="AX14" s="449"/>
      <c r="AY14" s="449"/>
      <c r="AZ14" s="449"/>
      <c r="BA14" s="449"/>
      <c r="BB14" s="449"/>
      <c r="BC14" s="449"/>
      <c r="BD14" s="449"/>
      <c r="BE14" s="449"/>
      <c r="BF14" s="449"/>
      <c r="BG14" s="449"/>
      <c r="BH14" s="449"/>
      <c r="BI14" s="449"/>
      <c r="BJ14" s="449"/>
      <c r="BK14" s="449"/>
      <c r="BL14" s="449"/>
      <c r="BM14" s="449"/>
      <c r="BN14" s="449"/>
      <c r="BO14" s="449"/>
      <c r="BP14" s="449"/>
      <c r="BQ14" s="449"/>
      <c r="BR14" s="449"/>
      <c r="BS14" s="449"/>
      <c r="BT14" s="449"/>
      <c r="BU14" s="449"/>
      <c r="BV14" s="449"/>
      <c r="BW14" s="449"/>
      <c r="BX14" s="449"/>
      <c r="BY14" s="449"/>
      <c r="BZ14" s="449"/>
      <c r="CA14" s="449"/>
      <c r="CB14" s="449"/>
      <c r="CC14" s="449"/>
      <c r="CD14" s="449"/>
      <c r="CE14" s="449"/>
      <c r="CF14" s="449"/>
      <c r="CG14" s="449"/>
      <c r="CH14" s="449"/>
      <c r="CI14" s="449"/>
      <c r="CJ14" s="449"/>
      <c r="CK14" s="449"/>
      <c r="CL14" s="449"/>
      <c r="CM14" s="449"/>
      <c r="CN14" s="449"/>
      <c r="CO14" s="449"/>
      <c r="CP14" s="449"/>
      <c r="CQ14" s="449"/>
      <c r="CR14" s="449"/>
      <c r="CS14" s="449"/>
      <c r="CT14" s="449"/>
      <c r="CU14" s="449"/>
      <c r="CV14" s="449"/>
      <c r="CW14" s="449"/>
      <c r="CX14" s="449"/>
      <c r="CY14" s="449"/>
      <c r="CZ14" s="449"/>
      <c r="DA14" s="449"/>
      <c r="DB14" s="449"/>
      <c r="DC14" s="449"/>
      <c r="DD14" s="449"/>
      <c r="DE14" s="449"/>
      <c r="DF14" s="449"/>
      <c r="DG14" s="449"/>
      <c r="DH14" s="449"/>
      <c r="DI14" s="449"/>
      <c r="DJ14" s="449"/>
      <c r="DK14" s="449"/>
      <c r="DL14" s="449"/>
      <c r="DM14" s="449"/>
      <c r="DN14" s="449"/>
      <c r="DO14" s="449"/>
      <c r="DP14" s="449"/>
      <c r="DQ14" s="449"/>
      <c r="DR14" s="449"/>
      <c r="DS14" s="449"/>
      <c r="DT14" s="449"/>
      <c r="DU14" s="449"/>
      <c r="DV14" s="449"/>
      <c r="DW14" s="449"/>
      <c r="DX14" s="449"/>
      <c r="DY14" s="449"/>
      <c r="DZ14" s="449"/>
      <c r="EA14" s="449"/>
      <c r="EB14" s="449"/>
      <c r="EC14" s="449"/>
      <c r="ED14" s="449"/>
      <c r="EE14" s="449"/>
      <c r="EF14" s="449"/>
      <c r="EG14" s="449"/>
      <c r="EH14" s="449"/>
      <c r="EI14" s="449"/>
      <c r="EJ14" s="449"/>
      <c r="EK14" s="449"/>
      <c r="EL14" s="449"/>
      <c r="EM14" s="449"/>
      <c r="EN14" s="449"/>
    </row>
    <row r="15" spans="1:144" s="650" customFormat="1" ht="18" customHeight="1">
      <c r="A15" s="1200">
        <v>2000</v>
      </c>
      <c r="B15" s="1375">
        <v>0.51100000000000001</v>
      </c>
      <c r="C15" s="1375">
        <v>0.30099999999999999</v>
      </c>
      <c r="D15" s="1374">
        <v>0.187</v>
      </c>
      <c r="E15" s="651"/>
      <c r="F15" s="449"/>
      <c r="G15" s="449"/>
      <c r="H15" s="449"/>
      <c r="I15" s="449"/>
      <c r="J15" s="449"/>
      <c r="K15" s="449"/>
      <c r="L15" s="449"/>
      <c r="M15" s="449"/>
      <c r="N15" s="449"/>
      <c r="O15" s="449"/>
      <c r="P15" s="449"/>
      <c r="Q15" s="449"/>
      <c r="R15" s="449"/>
      <c r="S15" s="449"/>
      <c r="T15" s="449"/>
      <c r="U15" s="449"/>
      <c r="V15" s="449"/>
      <c r="W15" s="449"/>
      <c r="X15" s="449"/>
      <c r="Y15" s="449"/>
      <c r="Z15" s="449"/>
      <c r="AA15" s="449"/>
      <c r="AB15" s="449"/>
      <c r="AC15" s="449"/>
      <c r="AD15" s="449"/>
      <c r="AE15" s="449"/>
      <c r="AF15" s="449"/>
      <c r="AG15" s="449"/>
      <c r="AH15" s="449"/>
      <c r="AI15" s="449"/>
      <c r="AJ15" s="449"/>
      <c r="AK15" s="449"/>
      <c r="AL15" s="449"/>
      <c r="AM15" s="449"/>
      <c r="AN15" s="449"/>
      <c r="AO15" s="449"/>
      <c r="AP15" s="449"/>
      <c r="AQ15" s="449"/>
      <c r="AR15" s="449"/>
      <c r="AS15" s="449"/>
      <c r="AT15" s="449"/>
      <c r="AU15" s="449"/>
      <c r="AV15" s="449"/>
      <c r="AW15" s="449"/>
      <c r="AX15" s="449"/>
      <c r="AY15" s="449"/>
      <c r="AZ15" s="449"/>
      <c r="BA15" s="449"/>
      <c r="BB15" s="449"/>
      <c r="BC15" s="449"/>
      <c r="BD15" s="449"/>
      <c r="BE15" s="449"/>
      <c r="BF15" s="449"/>
      <c r="BG15" s="449"/>
      <c r="BH15" s="449"/>
      <c r="BI15" s="449"/>
      <c r="BJ15" s="449"/>
      <c r="BK15" s="449"/>
      <c r="BL15" s="449"/>
      <c r="BM15" s="449"/>
      <c r="BN15" s="449"/>
      <c r="BO15" s="449"/>
      <c r="BP15" s="449"/>
      <c r="BQ15" s="449"/>
      <c r="BR15" s="449"/>
      <c r="BS15" s="449"/>
      <c r="BT15" s="449"/>
      <c r="BU15" s="449"/>
      <c r="BV15" s="449"/>
      <c r="BW15" s="449"/>
      <c r="BX15" s="449"/>
      <c r="BY15" s="449"/>
      <c r="BZ15" s="449"/>
      <c r="CA15" s="449"/>
      <c r="CB15" s="449"/>
      <c r="CC15" s="449"/>
      <c r="CD15" s="449"/>
      <c r="CE15" s="449"/>
      <c r="CF15" s="449"/>
      <c r="CG15" s="449"/>
      <c r="CH15" s="449"/>
      <c r="CI15" s="449"/>
      <c r="CJ15" s="449"/>
      <c r="CK15" s="449"/>
      <c r="CL15" s="449"/>
      <c r="CM15" s="449"/>
      <c r="CN15" s="449"/>
      <c r="CO15" s="449"/>
      <c r="CP15" s="449"/>
      <c r="CQ15" s="449"/>
      <c r="CR15" s="449"/>
      <c r="CS15" s="449"/>
      <c r="CT15" s="449"/>
      <c r="CU15" s="449"/>
      <c r="CV15" s="449"/>
      <c r="CW15" s="449"/>
      <c r="CX15" s="449"/>
      <c r="CY15" s="449"/>
      <c r="CZ15" s="449"/>
      <c r="DA15" s="449"/>
      <c r="DB15" s="449"/>
      <c r="DC15" s="449"/>
      <c r="DD15" s="449"/>
      <c r="DE15" s="449"/>
      <c r="DF15" s="449"/>
      <c r="DG15" s="449"/>
      <c r="DH15" s="449"/>
      <c r="DI15" s="449"/>
      <c r="DJ15" s="449"/>
      <c r="DK15" s="449"/>
      <c r="DL15" s="449"/>
      <c r="DM15" s="449"/>
      <c r="DN15" s="449"/>
      <c r="DO15" s="449"/>
      <c r="DP15" s="449"/>
      <c r="DQ15" s="449"/>
      <c r="DR15" s="449"/>
      <c r="DS15" s="449"/>
      <c r="DT15" s="449"/>
      <c r="DU15" s="449"/>
      <c r="DV15" s="449"/>
      <c r="DW15" s="449"/>
      <c r="DX15" s="449"/>
      <c r="DY15" s="449"/>
      <c r="DZ15" s="449"/>
      <c r="EA15" s="449"/>
      <c r="EB15" s="449"/>
      <c r="EC15" s="449"/>
      <c r="ED15" s="449"/>
      <c r="EE15" s="449"/>
      <c r="EF15" s="449"/>
      <c r="EG15" s="449"/>
      <c r="EH15" s="449"/>
      <c r="EI15" s="449"/>
      <c r="EJ15" s="449"/>
      <c r="EK15" s="449"/>
      <c r="EL15" s="449"/>
      <c r="EM15" s="449"/>
      <c r="EN15" s="449"/>
    </row>
    <row r="16" spans="1:144" s="650" customFormat="1" ht="18" customHeight="1">
      <c r="A16" s="1200">
        <v>2001</v>
      </c>
      <c r="B16" s="1375">
        <v>0.495</v>
      </c>
      <c r="C16" s="1375">
        <v>0.29599999999999999</v>
      </c>
      <c r="D16" s="1374">
        <v>0.20899999999999999</v>
      </c>
      <c r="E16" s="651"/>
      <c r="F16" s="449"/>
      <c r="G16" s="449"/>
      <c r="H16" s="449"/>
      <c r="I16" s="449"/>
      <c r="J16" s="449"/>
      <c r="K16" s="449"/>
      <c r="L16" s="449"/>
      <c r="M16" s="449"/>
      <c r="N16" s="449"/>
      <c r="O16" s="449"/>
      <c r="P16" s="449"/>
      <c r="Q16" s="449"/>
      <c r="R16" s="449"/>
      <c r="S16" s="449"/>
      <c r="T16" s="449"/>
      <c r="U16" s="449"/>
      <c r="V16" s="449"/>
      <c r="W16" s="449"/>
      <c r="X16" s="449"/>
      <c r="Y16" s="449"/>
      <c r="Z16" s="449"/>
      <c r="AA16" s="449"/>
      <c r="AB16" s="449"/>
      <c r="AC16" s="449"/>
      <c r="AD16" s="449"/>
      <c r="AE16" s="449"/>
      <c r="AF16" s="449"/>
      <c r="AG16" s="449"/>
      <c r="AH16" s="449"/>
      <c r="AI16" s="449"/>
      <c r="AJ16" s="449"/>
      <c r="AK16" s="449"/>
      <c r="AL16" s="449"/>
      <c r="AM16" s="449"/>
      <c r="AN16" s="449"/>
      <c r="AO16" s="449"/>
      <c r="AP16" s="449"/>
      <c r="AQ16" s="449"/>
      <c r="AR16" s="449"/>
      <c r="AS16" s="449"/>
      <c r="AT16" s="449"/>
      <c r="AU16" s="449"/>
      <c r="AV16" s="449"/>
      <c r="AW16" s="449"/>
      <c r="AX16" s="449"/>
      <c r="AY16" s="449"/>
      <c r="AZ16" s="449"/>
      <c r="BA16" s="449"/>
      <c r="BB16" s="449"/>
      <c r="BC16" s="449"/>
      <c r="BD16" s="449"/>
      <c r="BE16" s="449"/>
      <c r="BF16" s="449"/>
      <c r="BG16" s="449"/>
      <c r="BH16" s="449"/>
      <c r="BI16" s="449"/>
      <c r="BJ16" s="449"/>
      <c r="BK16" s="449"/>
      <c r="BL16" s="449"/>
      <c r="BM16" s="449"/>
      <c r="BN16" s="449"/>
      <c r="BO16" s="449"/>
      <c r="BP16" s="449"/>
      <c r="BQ16" s="449"/>
      <c r="BR16" s="449"/>
      <c r="BS16" s="449"/>
      <c r="BT16" s="449"/>
      <c r="BU16" s="449"/>
      <c r="BV16" s="449"/>
      <c r="BW16" s="449"/>
      <c r="BX16" s="449"/>
      <c r="BY16" s="449"/>
      <c r="BZ16" s="449"/>
      <c r="CA16" s="449"/>
      <c r="CB16" s="449"/>
      <c r="CC16" s="449"/>
      <c r="CD16" s="449"/>
      <c r="CE16" s="449"/>
      <c r="CF16" s="449"/>
      <c r="CG16" s="449"/>
      <c r="CH16" s="449"/>
      <c r="CI16" s="449"/>
      <c r="CJ16" s="449"/>
      <c r="CK16" s="449"/>
      <c r="CL16" s="449"/>
      <c r="CM16" s="449"/>
      <c r="CN16" s="449"/>
      <c r="CO16" s="449"/>
      <c r="CP16" s="449"/>
      <c r="CQ16" s="449"/>
      <c r="CR16" s="449"/>
      <c r="CS16" s="449"/>
      <c r="CT16" s="449"/>
      <c r="CU16" s="449"/>
      <c r="CV16" s="449"/>
      <c r="CW16" s="449"/>
      <c r="CX16" s="449"/>
      <c r="CY16" s="449"/>
      <c r="CZ16" s="449"/>
      <c r="DA16" s="449"/>
      <c r="DB16" s="449"/>
      <c r="DC16" s="449"/>
      <c r="DD16" s="449"/>
      <c r="DE16" s="449"/>
      <c r="DF16" s="449"/>
      <c r="DG16" s="449"/>
      <c r="DH16" s="449"/>
      <c r="DI16" s="449"/>
      <c r="DJ16" s="449"/>
      <c r="DK16" s="449"/>
      <c r="DL16" s="449"/>
      <c r="DM16" s="449"/>
      <c r="DN16" s="449"/>
      <c r="DO16" s="449"/>
      <c r="DP16" s="449"/>
      <c r="DQ16" s="449"/>
      <c r="DR16" s="449"/>
      <c r="DS16" s="449"/>
      <c r="DT16" s="449"/>
      <c r="DU16" s="449"/>
      <c r="DV16" s="449"/>
      <c r="DW16" s="449"/>
      <c r="DX16" s="449"/>
      <c r="DY16" s="449"/>
      <c r="DZ16" s="449"/>
      <c r="EA16" s="449"/>
      <c r="EB16" s="449"/>
      <c r="EC16" s="449"/>
      <c r="ED16" s="449"/>
      <c r="EE16" s="449"/>
      <c r="EF16" s="449"/>
      <c r="EG16" s="449"/>
      <c r="EH16" s="449"/>
      <c r="EI16" s="449"/>
      <c r="EJ16" s="449"/>
      <c r="EK16" s="449"/>
      <c r="EL16" s="449"/>
      <c r="EM16" s="449"/>
      <c r="EN16" s="449"/>
    </row>
    <row r="17" spans="1:144" s="650" customFormat="1" ht="18" customHeight="1">
      <c r="A17" s="1200">
        <v>2002</v>
      </c>
      <c r="B17" s="1375">
        <v>0.48099999999999998</v>
      </c>
      <c r="C17" s="1375">
        <v>0.29699999999999999</v>
      </c>
      <c r="D17" s="1374">
        <v>0.222</v>
      </c>
      <c r="E17" s="651"/>
      <c r="F17" s="449"/>
      <c r="G17" s="449"/>
      <c r="H17" s="449"/>
      <c r="I17" s="449"/>
      <c r="J17" s="449"/>
      <c r="K17" s="449"/>
      <c r="L17" s="449"/>
      <c r="M17" s="449"/>
      <c r="N17" s="449"/>
      <c r="O17" s="449"/>
      <c r="P17" s="449"/>
      <c r="Q17" s="449"/>
      <c r="R17" s="449"/>
      <c r="S17" s="449"/>
      <c r="T17" s="449"/>
      <c r="U17" s="449"/>
      <c r="V17" s="449"/>
      <c r="W17" s="449"/>
      <c r="X17" s="449"/>
      <c r="Y17" s="449"/>
      <c r="Z17" s="449"/>
      <c r="AA17" s="449"/>
      <c r="AB17" s="449"/>
      <c r="AC17" s="449"/>
      <c r="AD17" s="449"/>
      <c r="AE17" s="449"/>
      <c r="AF17" s="449"/>
      <c r="AG17" s="449"/>
      <c r="AH17" s="449"/>
      <c r="AI17" s="449"/>
      <c r="AJ17" s="449"/>
      <c r="AK17" s="449"/>
      <c r="AL17" s="449"/>
      <c r="AM17" s="449"/>
      <c r="AN17" s="449"/>
      <c r="AO17" s="449"/>
      <c r="AP17" s="449"/>
      <c r="AQ17" s="449"/>
      <c r="AR17" s="449"/>
      <c r="AS17" s="449"/>
      <c r="AT17" s="449"/>
      <c r="AU17" s="449"/>
      <c r="AV17" s="449"/>
      <c r="AW17" s="449"/>
      <c r="AX17" s="449"/>
      <c r="AY17" s="449"/>
      <c r="AZ17" s="449"/>
      <c r="BA17" s="449"/>
      <c r="BB17" s="449"/>
      <c r="BC17" s="449"/>
      <c r="BD17" s="449"/>
      <c r="BE17" s="449"/>
      <c r="BF17" s="449"/>
      <c r="BG17" s="449"/>
      <c r="BH17" s="449"/>
      <c r="BI17" s="449"/>
      <c r="BJ17" s="449"/>
      <c r="BK17" s="449"/>
      <c r="BL17" s="449"/>
      <c r="BM17" s="449"/>
      <c r="BN17" s="449"/>
      <c r="BO17" s="449"/>
      <c r="BP17" s="449"/>
      <c r="BQ17" s="449"/>
      <c r="BR17" s="449"/>
      <c r="BS17" s="449"/>
      <c r="BT17" s="449"/>
      <c r="BU17" s="449"/>
      <c r="BV17" s="449"/>
      <c r="BW17" s="449"/>
      <c r="BX17" s="449"/>
      <c r="BY17" s="449"/>
      <c r="BZ17" s="449"/>
      <c r="CA17" s="449"/>
      <c r="CB17" s="449"/>
      <c r="CC17" s="449"/>
      <c r="CD17" s="449"/>
      <c r="CE17" s="449"/>
      <c r="CF17" s="449"/>
      <c r="CG17" s="449"/>
      <c r="CH17" s="449"/>
      <c r="CI17" s="449"/>
      <c r="CJ17" s="449"/>
      <c r="CK17" s="449"/>
      <c r="CL17" s="449"/>
      <c r="CM17" s="449"/>
      <c r="CN17" s="449"/>
      <c r="CO17" s="449"/>
      <c r="CP17" s="449"/>
      <c r="CQ17" s="449"/>
      <c r="CR17" s="449"/>
      <c r="CS17" s="449"/>
      <c r="CT17" s="449"/>
      <c r="CU17" s="449"/>
      <c r="CV17" s="449"/>
      <c r="CW17" s="449"/>
      <c r="CX17" s="449"/>
      <c r="CY17" s="449"/>
      <c r="CZ17" s="449"/>
      <c r="DA17" s="449"/>
      <c r="DB17" s="449"/>
      <c r="DC17" s="449"/>
      <c r="DD17" s="449"/>
      <c r="DE17" s="449"/>
      <c r="DF17" s="449"/>
      <c r="DG17" s="449"/>
      <c r="DH17" s="449"/>
      <c r="DI17" s="449"/>
      <c r="DJ17" s="449"/>
      <c r="DK17" s="449"/>
      <c r="DL17" s="449"/>
      <c r="DM17" s="449"/>
      <c r="DN17" s="449"/>
      <c r="DO17" s="449"/>
      <c r="DP17" s="449"/>
      <c r="DQ17" s="449"/>
      <c r="DR17" s="449"/>
      <c r="DS17" s="449"/>
      <c r="DT17" s="449"/>
      <c r="DU17" s="449"/>
      <c r="DV17" s="449"/>
      <c r="DW17" s="449"/>
      <c r="DX17" s="449"/>
      <c r="DY17" s="449"/>
      <c r="DZ17" s="449"/>
      <c r="EA17" s="449"/>
      <c r="EB17" s="449"/>
      <c r="EC17" s="449"/>
      <c r="ED17" s="449"/>
      <c r="EE17" s="449"/>
      <c r="EF17" s="449"/>
      <c r="EG17" s="449"/>
      <c r="EH17" s="449"/>
      <c r="EI17" s="449"/>
      <c r="EJ17" s="449"/>
      <c r="EK17" s="449"/>
      <c r="EL17" s="449"/>
      <c r="EM17" s="449"/>
      <c r="EN17" s="449"/>
    </row>
    <row r="18" spans="1:144" s="650" customFormat="1" ht="18" customHeight="1">
      <c r="A18" s="1200">
        <v>2003</v>
      </c>
      <c r="B18" s="1375">
        <v>0.47099999999999997</v>
      </c>
      <c r="C18" s="1375">
        <v>0.30199999999999999</v>
      </c>
      <c r="D18" s="1374">
        <v>0.22800000000000001</v>
      </c>
      <c r="E18" s="651"/>
      <c r="F18" s="449"/>
      <c r="G18" s="449"/>
      <c r="H18" s="449"/>
      <c r="I18" s="449"/>
      <c r="J18" s="449"/>
      <c r="K18" s="449"/>
      <c r="L18" s="449"/>
      <c r="M18" s="449"/>
      <c r="N18" s="449"/>
      <c r="O18" s="449"/>
      <c r="P18" s="449"/>
      <c r="Q18" s="449"/>
      <c r="R18" s="449"/>
      <c r="S18" s="449"/>
      <c r="T18" s="449"/>
      <c r="U18" s="449"/>
      <c r="V18" s="449"/>
      <c r="W18" s="449"/>
      <c r="X18" s="449"/>
      <c r="Y18" s="449"/>
      <c r="Z18" s="449"/>
      <c r="AA18" s="449"/>
      <c r="AB18" s="449"/>
      <c r="AC18" s="449"/>
      <c r="AD18" s="449"/>
      <c r="AE18" s="449"/>
      <c r="AF18" s="449"/>
      <c r="AG18" s="449"/>
      <c r="AH18" s="449"/>
      <c r="AI18" s="449"/>
      <c r="AJ18" s="449"/>
      <c r="AK18" s="449"/>
      <c r="AL18" s="449"/>
      <c r="AM18" s="449"/>
      <c r="AN18" s="449"/>
      <c r="AO18" s="449"/>
      <c r="AP18" s="449"/>
      <c r="AQ18" s="449"/>
      <c r="AR18" s="449"/>
      <c r="AS18" s="449"/>
      <c r="AT18" s="449"/>
      <c r="AU18" s="449"/>
      <c r="AV18" s="449"/>
      <c r="AW18" s="449"/>
      <c r="AX18" s="449"/>
      <c r="AY18" s="449"/>
      <c r="AZ18" s="449"/>
      <c r="BA18" s="449"/>
      <c r="BB18" s="449"/>
      <c r="BC18" s="449"/>
      <c r="BD18" s="449"/>
      <c r="BE18" s="449"/>
      <c r="BF18" s="449"/>
      <c r="BG18" s="449"/>
      <c r="BH18" s="449"/>
      <c r="BI18" s="449"/>
      <c r="BJ18" s="449"/>
      <c r="BK18" s="449"/>
      <c r="BL18" s="449"/>
      <c r="BM18" s="449"/>
      <c r="BN18" s="449"/>
      <c r="BO18" s="449"/>
      <c r="BP18" s="449"/>
      <c r="BQ18" s="449"/>
      <c r="BR18" s="449"/>
      <c r="BS18" s="449"/>
      <c r="BT18" s="449"/>
      <c r="BU18" s="449"/>
      <c r="BV18" s="449"/>
      <c r="BW18" s="449"/>
      <c r="BX18" s="449"/>
      <c r="BY18" s="449"/>
      <c r="BZ18" s="449"/>
      <c r="CA18" s="449"/>
      <c r="CB18" s="449"/>
      <c r="CC18" s="449"/>
      <c r="CD18" s="449"/>
      <c r="CE18" s="449"/>
      <c r="CF18" s="449"/>
      <c r="CG18" s="449"/>
      <c r="CH18" s="449"/>
      <c r="CI18" s="449"/>
      <c r="CJ18" s="449"/>
      <c r="CK18" s="449"/>
      <c r="CL18" s="449"/>
      <c r="CM18" s="449"/>
      <c r="CN18" s="449"/>
      <c r="CO18" s="449"/>
      <c r="CP18" s="449"/>
      <c r="CQ18" s="449"/>
      <c r="CR18" s="449"/>
      <c r="CS18" s="449"/>
      <c r="CT18" s="449"/>
      <c r="CU18" s="449"/>
      <c r="CV18" s="449"/>
      <c r="CW18" s="449"/>
      <c r="CX18" s="449"/>
      <c r="CY18" s="449"/>
      <c r="CZ18" s="449"/>
      <c r="DA18" s="449"/>
      <c r="DB18" s="449"/>
      <c r="DC18" s="449"/>
      <c r="DD18" s="449"/>
      <c r="DE18" s="449"/>
      <c r="DF18" s="449"/>
      <c r="DG18" s="449"/>
      <c r="DH18" s="449"/>
      <c r="DI18" s="449"/>
      <c r="DJ18" s="449"/>
      <c r="DK18" s="449"/>
      <c r="DL18" s="449"/>
      <c r="DM18" s="449"/>
      <c r="DN18" s="449"/>
      <c r="DO18" s="449"/>
      <c r="DP18" s="449"/>
      <c r="DQ18" s="449"/>
      <c r="DR18" s="449"/>
      <c r="DS18" s="449"/>
      <c r="DT18" s="449"/>
      <c r="DU18" s="449"/>
      <c r="DV18" s="449"/>
      <c r="DW18" s="449"/>
      <c r="DX18" s="449"/>
      <c r="DY18" s="449"/>
      <c r="DZ18" s="449"/>
      <c r="EA18" s="449"/>
      <c r="EB18" s="449"/>
      <c r="EC18" s="449"/>
      <c r="ED18" s="449"/>
      <c r="EE18" s="449"/>
      <c r="EF18" s="449"/>
      <c r="EG18" s="449"/>
      <c r="EH18" s="449"/>
      <c r="EI18" s="449"/>
      <c r="EJ18" s="449"/>
      <c r="EK18" s="449"/>
      <c r="EL18" s="449"/>
      <c r="EM18" s="449"/>
      <c r="EN18" s="449"/>
    </row>
    <row r="19" spans="1:144" s="650" customFormat="1" ht="18" customHeight="1">
      <c r="A19" s="1200">
        <v>2004</v>
      </c>
      <c r="B19" s="1375">
        <v>0.46</v>
      </c>
      <c r="C19" s="1375">
        <v>0.308</v>
      </c>
      <c r="D19" s="1374">
        <v>0.23200000000000001</v>
      </c>
      <c r="E19" s="651"/>
      <c r="F19" s="449"/>
      <c r="G19" s="449"/>
      <c r="H19" s="449"/>
      <c r="I19" s="449"/>
      <c r="J19" s="449"/>
      <c r="K19" s="449"/>
      <c r="L19" s="449"/>
      <c r="M19" s="449"/>
      <c r="N19" s="449"/>
      <c r="O19" s="449"/>
      <c r="P19" s="449"/>
      <c r="Q19" s="449"/>
      <c r="R19" s="449"/>
      <c r="S19" s="449"/>
      <c r="T19" s="449"/>
      <c r="U19" s="449"/>
      <c r="V19" s="449"/>
      <c r="W19" s="449"/>
      <c r="X19" s="449"/>
      <c r="Y19" s="449"/>
      <c r="Z19" s="449"/>
      <c r="AA19" s="449"/>
      <c r="AB19" s="449"/>
      <c r="AC19" s="449"/>
      <c r="AD19" s="449"/>
      <c r="AE19" s="449"/>
      <c r="AF19" s="449"/>
      <c r="AG19" s="449"/>
      <c r="AH19" s="449"/>
      <c r="AI19" s="449"/>
      <c r="AJ19" s="449"/>
      <c r="AK19" s="449"/>
      <c r="AL19" s="449"/>
      <c r="AM19" s="449"/>
      <c r="AN19" s="449"/>
      <c r="AO19" s="449"/>
      <c r="AP19" s="449"/>
      <c r="AQ19" s="449"/>
      <c r="AR19" s="449"/>
      <c r="AS19" s="449"/>
      <c r="AT19" s="449"/>
      <c r="AU19" s="449"/>
      <c r="AV19" s="449"/>
      <c r="AW19" s="449"/>
      <c r="AX19" s="449"/>
      <c r="AY19" s="449"/>
      <c r="AZ19" s="449"/>
      <c r="BA19" s="449"/>
      <c r="BB19" s="449"/>
      <c r="BC19" s="449"/>
      <c r="BD19" s="449"/>
      <c r="BE19" s="449"/>
      <c r="BF19" s="449"/>
      <c r="BG19" s="449"/>
      <c r="BH19" s="449"/>
      <c r="BI19" s="449"/>
      <c r="BJ19" s="449"/>
      <c r="BK19" s="449"/>
      <c r="BL19" s="449"/>
      <c r="BM19" s="449"/>
      <c r="BN19" s="449"/>
      <c r="BO19" s="449"/>
      <c r="BP19" s="449"/>
      <c r="BQ19" s="449"/>
      <c r="BR19" s="449"/>
      <c r="BS19" s="449"/>
      <c r="BT19" s="449"/>
      <c r="BU19" s="449"/>
      <c r="BV19" s="449"/>
      <c r="BW19" s="449"/>
      <c r="BX19" s="449"/>
      <c r="BY19" s="449"/>
      <c r="BZ19" s="449"/>
      <c r="CA19" s="449"/>
      <c r="CB19" s="449"/>
      <c r="CC19" s="449"/>
      <c r="CD19" s="449"/>
      <c r="CE19" s="449"/>
      <c r="CF19" s="449"/>
      <c r="CG19" s="449"/>
      <c r="CH19" s="449"/>
      <c r="CI19" s="449"/>
      <c r="CJ19" s="449"/>
      <c r="CK19" s="449"/>
      <c r="CL19" s="449"/>
      <c r="CM19" s="449"/>
      <c r="CN19" s="449"/>
      <c r="CO19" s="449"/>
      <c r="CP19" s="449"/>
      <c r="CQ19" s="449"/>
      <c r="CR19" s="449"/>
      <c r="CS19" s="449"/>
      <c r="CT19" s="449"/>
      <c r="CU19" s="449"/>
      <c r="CV19" s="449"/>
      <c r="CW19" s="449"/>
      <c r="CX19" s="449"/>
      <c r="CY19" s="449"/>
      <c r="CZ19" s="449"/>
      <c r="DA19" s="449"/>
      <c r="DB19" s="449"/>
      <c r="DC19" s="449"/>
      <c r="DD19" s="449"/>
      <c r="DE19" s="449"/>
      <c r="DF19" s="449"/>
      <c r="DG19" s="449"/>
      <c r="DH19" s="449"/>
      <c r="DI19" s="449"/>
      <c r="DJ19" s="449"/>
      <c r="DK19" s="449"/>
      <c r="DL19" s="449"/>
      <c r="DM19" s="449"/>
      <c r="DN19" s="449"/>
      <c r="DO19" s="449"/>
      <c r="DP19" s="449"/>
      <c r="DQ19" s="449"/>
      <c r="DR19" s="449"/>
      <c r="DS19" s="449"/>
      <c r="DT19" s="449"/>
      <c r="DU19" s="449"/>
      <c r="DV19" s="449"/>
      <c r="DW19" s="449"/>
      <c r="DX19" s="449"/>
      <c r="DY19" s="449"/>
      <c r="DZ19" s="449"/>
      <c r="EA19" s="449"/>
      <c r="EB19" s="449"/>
      <c r="EC19" s="449"/>
      <c r="ED19" s="449"/>
      <c r="EE19" s="449"/>
      <c r="EF19" s="449"/>
      <c r="EG19" s="449"/>
      <c r="EH19" s="449"/>
      <c r="EI19" s="449"/>
      <c r="EJ19" s="449"/>
      <c r="EK19" s="449"/>
      <c r="EL19" s="449"/>
      <c r="EM19" s="449"/>
      <c r="EN19" s="449"/>
    </row>
    <row r="20" spans="1:144" s="650" customFormat="1" ht="18" customHeight="1">
      <c r="A20" s="1200">
        <v>2005</v>
      </c>
      <c r="B20" s="1375">
        <v>0.45700000000000002</v>
      </c>
      <c r="C20" s="1375">
        <v>0.308</v>
      </c>
      <c r="D20" s="1374">
        <v>0.23499999999999999</v>
      </c>
      <c r="E20" s="651"/>
      <c r="F20" s="449"/>
      <c r="G20" s="449"/>
      <c r="H20" s="449"/>
      <c r="I20" s="449"/>
      <c r="J20" s="449"/>
      <c r="K20" s="449"/>
      <c r="L20" s="449"/>
      <c r="M20" s="449"/>
      <c r="N20" s="449"/>
      <c r="O20" s="449"/>
      <c r="P20" s="449"/>
      <c r="Q20" s="449"/>
      <c r="R20" s="449"/>
      <c r="S20" s="449"/>
      <c r="T20" s="449"/>
      <c r="U20" s="449"/>
      <c r="V20" s="449"/>
      <c r="W20" s="449"/>
      <c r="X20" s="449"/>
      <c r="Y20" s="449"/>
      <c r="Z20" s="449"/>
      <c r="AA20" s="449"/>
      <c r="AB20" s="449"/>
      <c r="AC20" s="449"/>
      <c r="AD20" s="449"/>
      <c r="AE20" s="449"/>
      <c r="AF20" s="449"/>
      <c r="AG20" s="449"/>
      <c r="AH20" s="449"/>
      <c r="AI20" s="449"/>
      <c r="AJ20" s="449"/>
      <c r="AK20" s="449"/>
      <c r="AL20" s="449"/>
      <c r="AM20" s="449"/>
      <c r="AN20" s="449"/>
      <c r="AO20" s="449"/>
      <c r="AP20" s="449"/>
      <c r="AQ20" s="449"/>
      <c r="AR20" s="449"/>
      <c r="AS20" s="449"/>
      <c r="AT20" s="449"/>
      <c r="AU20" s="449"/>
      <c r="AV20" s="449"/>
      <c r="AW20" s="449"/>
      <c r="AX20" s="449"/>
      <c r="AY20" s="449"/>
      <c r="AZ20" s="449"/>
      <c r="BA20" s="449"/>
      <c r="BB20" s="449"/>
      <c r="BC20" s="449"/>
      <c r="BD20" s="449"/>
      <c r="BE20" s="449"/>
      <c r="BF20" s="449"/>
      <c r="BG20" s="449"/>
      <c r="BH20" s="449"/>
      <c r="BI20" s="449"/>
      <c r="BJ20" s="449"/>
      <c r="BK20" s="449"/>
      <c r="BL20" s="449"/>
      <c r="BM20" s="449"/>
      <c r="BN20" s="449"/>
      <c r="BO20" s="449"/>
      <c r="BP20" s="449"/>
      <c r="BQ20" s="449"/>
      <c r="BR20" s="449"/>
      <c r="BS20" s="449"/>
      <c r="BT20" s="449"/>
      <c r="BU20" s="449"/>
      <c r="BV20" s="449"/>
      <c r="BW20" s="449"/>
      <c r="BX20" s="449"/>
      <c r="BY20" s="449"/>
      <c r="BZ20" s="449"/>
      <c r="CA20" s="449"/>
      <c r="CB20" s="449"/>
      <c r="CC20" s="449"/>
      <c r="CD20" s="449"/>
      <c r="CE20" s="449"/>
      <c r="CF20" s="449"/>
      <c r="CG20" s="449"/>
      <c r="CH20" s="449"/>
      <c r="CI20" s="449"/>
      <c r="CJ20" s="449"/>
      <c r="CK20" s="449"/>
      <c r="CL20" s="449"/>
      <c r="CM20" s="449"/>
      <c r="CN20" s="449"/>
      <c r="CO20" s="449"/>
      <c r="CP20" s="449"/>
      <c r="CQ20" s="449"/>
      <c r="CR20" s="449"/>
      <c r="CS20" s="449"/>
      <c r="CT20" s="449"/>
      <c r="CU20" s="449"/>
      <c r="CV20" s="449"/>
      <c r="CW20" s="449"/>
      <c r="CX20" s="449"/>
      <c r="CY20" s="449"/>
      <c r="CZ20" s="449"/>
      <c r="DA20" s="449"/>
      <c r="DB20" s="449"/>
      <c r="DC20" s="449"/>
      <c r="DD20" s="449"/>
      <c r="DE20" s="449"/>
      <c r="DF20" s="449"/>
      <c r="DG20" s="449"/>
      <c r="DH20" s="449"/>
      <c r="DI20" s="449"/>
      <c r="DJ20" s="449"/>
      <c r="DK20" s="449"/>
      <c r="DL20" s="449"/>
      <c r="DM20" s="449"/>
      <c r="DN20" s="449"/>
      <c r="DO20" s="449"/>
      <c r="DP20" s="449"/>
      <c r="DQ20" s="449"/>
      <c r="DR20" s="449"/>
      <c r="DS20" s="449"/>
      <c r="DT20" s="449"/>
      <c r="DU20" s="449"/>
      <c r="DV20" s="449"/>
      <c r="DW20" s="449"/>
      <c r="DX20" s="449"/>
      <c r="DY20" s="449"/>
      <c r="DZ20" s="449"/>
      <c r="EA20" s="449"/>
      <c r="EB20" s="449"/>
      <c r="EC20" s="449"/>
      <c r="ED20" s="449"/>
      <c r="EE20" s="449"/>
      <c r="EF20" s="449"/>
      <c r="EG20" s="449"/>
      <c r="EH20" s="449"/>
      <c r="EI20" s="449"/>
      <c r="EJ20" s="449"/>
      <c r="EK20" s="449"/>
      <c r="EL20" s="449"/>
      <c r="EM20" s="449"/>
      <c r="EN20" s="449"/>
    </row>
    <row r="21" spans="1:144" s="650" customFormat="1" ht="18" customHeight="1">
      <c r="A21" s="1200">
        <v>2006</v>
      </c>
      <c r="B21" s="1375">
        <v>0.45300000000000001</v>
      </c>
      <c r="C21" s="1375">
        <v>0.309</v>
      </c>
      <c r="D21" s="1374">
        <v>0.23799999999999999</v>
      </c>
      <c r="E21" s="651"/>
      <c r="F21" s="449"/>
      <c r="G21" s="449"/>
      <c r="H21" s="449"/>
      <c r="I21" s="449"/>
      <c r="J21" s="449"/>
      <c r="K21" s="449"/>
      <c r="L21" s="449"/>
      <c r="M21" s="449"/>
      <c r="N21" s="449"/>
      <c r="O21" s="449"/>
      <c r="P21" s="449"/>
      <c r="Q21" s="449"/>
      <c r="R21" s="449"/>
      <c r="S21" s="449"/>
      <c r="T21" s="449"/>
      <c r="U21" s="449"/>
      <c r="V21" s="449"/>
      <c r="W21" s="449"/>
      <c r="X21" s="449"/>
      <c r="Y21" s="449"/>
      <c r="Z21" s="449"/>
      <c r="AA21" s="449"/>
      <c r="AB21" s="449"/>
      <c r="AC21" s="449"/>
      <c r="AD21" s="449"/>
      <c r="AE21" s="449"/>
      <c r="AF21" s="449"/>
      <c r="AG21" s="449"/>
      <c r="AH21" s="449"/>
      <c r="AI21" s="449"/>
      <c r="AJ21" s="449"/>
      <c r="AK21" s="449"/>
      <c r="AL21" s="449"/>
      <c r="AM21" s="449"/>
      <c r="AN21" s="449"/>
      <c r="AO21" s="449"/>
      <c r="AP21" s="449"/>
      <c r="AQ21" s="449"/>
      <c r="AR21" s="449"/>
      <c r="AS21" s="449"/>
      <c r="AT21" s="449"/>
      <c r="AU21" s="449"/>
      <c r="AV21" s="449"/>
      <c r="AW21" s="449"/>
      <c r="AX21" s="449"/>
      <c r="AY21" s="449"/>
      <c r="AZ21" s="449"/>
      <c r="BA21" s="449"/>
      <c r="BB21" s="449"/>
      <c r="BC21" s="449"/>
      <c r="BD21" s="449"/>
      <c r="BE21" s="449"/>
      <c r="BF21" s="449"/>
      <c r="BG21" s="449"/>
      <c r="BH21" s="449"/>
      <c r="BI21" s="449"/>
      <c r="BJ21" s="449"/>
      <c r="BK21" s="449"/>
      <c r="BL21" s="449"/>
      <c r="BM21" s="449"/>
      <c r="BN21" s="449"/>
      <c r="BO21" s="449"/>
      <c r="BP21" s="449"/>
      <c r="BQ21" s="449"/>
      <c r="BR21" s="449"/>
      <c r="BS21" s="449"/>
      <c r="BT21" s="449"/>
      <c r="BU21" s="449"/>
      <c r="BV21" s="449"/>
      <c r="BW21" s="449"/>
      <c r="BX21" s="449"/>
      <c r="BY21" s="449"/>
      <c r="BZ21" s="449"/>
      <c r="CA21" s="449"/>
      <c r="CB21" s="449"/>
      <c r="CC21" s="449"/>
      <c r="CD21" s="449"/>
      <c r="CE21" s="449"/>
      <c r="CF21" s="449"/>
      <c r="CG21" s="449"/>
      <c r="CH21" s="449"/>
      <c r="CI21" s="449"/>
      <c r="CJ21" s="449"/>
      <c r="CK21" s="449"/>
      <c r="CL21" s="449"/>
      <c r="CM21" s="449"/>
      <c r="CN21" s="449"/>
      <c r="CO21" s="449"/>
      <c r="CP21" s="449"/>
      <c r="CQ21" s="449"/>
      <c r="CR21" s="449"/>
      <c r="CS21" s="449"/>
      <c r="CT21" s="449"/>
      <c r="CU21" s="449"/>
      <c r="CV21" s="449"/>
      <c r="CW21" s="449"/>
      <c r="CX21" s="449"/>
      <c r="CY21" s="449"/>
      <c r="CZ21" s="449"/>
      <c r="DA21" s="449"/>
      <c r="DB21" s="449"/>
      <c r="DC21" s="449"/>
      <c r="DD21" s="449"/>
      <c r="DE21" s="449"/>
      <c r="DF21" s="449"/>
      <c r="DG21" s="449"/>
      <c r="DH21" s="449"/>
      <c r="DI21" s="449"/>
      <c r="DJ21" s="449"/>
      <c r="DK21" s="449"/>
      <c r="DL21" s="449"/>
      <c r="DM21" s="449"/>
      <c r="DN21" s="449"/>
      <c r="DO21" s="449"/>
      <c r="DP21" s="449"/>
      <c r="DQ21" s="449"/>
      <c r="DR21" s="449"/>
      <c r="DS21" s="449"/>
      <c r="DT21" s="449"/>
      <c r="DU21" s="449"/>
      <c r="DV21" s="449"/>
      <c r="DW21" s="449"/>
      <c r="DX21" s="449"/>
      <c r="DY21" s="449"/>
      <c r="DZ21" s="449"/>
      <c r="EA21" s="449"/>
      <c r="EB21" s="449"/>
      <c r="EC21" s="449"/>
      <c r="ED21" s="449"/>
      <c r="EE21" s="449"/>
      <c r="EF21" s="449"/>
      <c r="EG21" s="449"/>
      <c r="EH21" s="449"/>
      <c r="EI21" s="449"/>
      <c r="EJ21" s="449"/>
      <c r="EK21" s="449"/>
      <c r="EL21" s="449"/>
      <c r="EM21" s="449"/>
      <c r="EN21" s="449"/>
    </row>
    <row r="22" spans="1:144" s="650" customFormat="1" ht="18" customHeight="1">
      <c r="A22" s="1200">
        <v>2007</v>
      </c>
      <c r="B22" s="1375">
        <v>0.44600000000000001</v>
      </c>
      <c r="C22" s="1375">
        <v>0.309</v>
      </c>
      <c r="D22" s="1374">
        <v>0.245</v>
      </c>
      <c r="E22" s="651"/>
      <c r="F22" s="449"/>
      <c r="G22" s="449"/>
      <c r="H22" s="449"/>
      <c r="I22" s="449"/>
      <c r="J22" s="449"/>
      <c r="K22" s="449"/>
      <c r="L22" s="449"/>
      <c r="M22" s="449"/>
      <c r="N22" s="449"/>
      <c r="O22" s="449"/>
      <c r="P22" s="449"/>
      <c r="Q22" s="449"/>
      <c r="R22" s="449"/>
      <c r="S22" s="449"/>
      <c r="T22" s="449"/>
      <c r="U22" s="449"/>
      <c r="V22" s="449"/>
      <c r="W22" s="449"/>
      <c r="X22" s="449"/>
      <c r="Y22" s="449"/>
      <c r="Z22" s="449"/>
      <c r="AA22" s="449"/>
      <c r="AB22" s="449"/>
      <c r="AC22" s="449"/>
      <c r="AD22" s="449"/>
      <c r="AE22" s="449"/>
      <c r="AF22" s="449"/>
      <c r="AG22" s="449"/>
      <c r="AH22" s="449"/>
      <c r="AI22" s="449"/>
      <c r="AJ22" s="449"/>
      <c r="AK22" s="449"/>
      <c r="AL22" s="449"/>
      <c r="AM22" s="449"/>
      <c r="AN22" s="449"/>
      <c r="AO22" s="449"/>
      <c r="AP22" s="449"/>
      <c r="AQ22" s="449"/>
      <c r="AR22" s="449"/>
      <c r="AS22" s="449"/>
      <c r="AT22" s="449"/>
      <c r="AU22" s="449"/>
      <c r="AV22" s="449"/>
      <c r="AW22" s="449"/>
      <c r="AX22" s="449"/>
      <c r="AY22" s="449"/>
      <c r="AZ22" s="449"/>
      <c r="BA22" s="449"/>
      <c r="BB22" s="449"/>
      <c r="BC22" s="449"/>
      <c r="BD22" s="449"/>
      <c r="BE22" s="449"/>
      <c r="BF22" s="449"/>
      <c r="BG22" s="449"/>
      <c r="BH22" s="449"/>
      <c r="BI22" s="449"/>
      <c r="BJ22" s="449"/>
      <c r="BK22" s="449"/>
      <c r="BL22" s="449"/>
      <c r="BM22" s="449"/>
      <c r="BN22" s="449"/>
      <c r="BO22" s="449"/>
      <c r="BP22" s="449"/>
      <c r="BQ22" s="449"/>
      <c r="BR22" s="449"/>
      <c r="BS22" s="449"/>
      <c r="BT22" s="449"/>
      <c r="BU22" s="449"/>
      <c r="BV22" s="449"/>
      <c r="BW22" s="449"/>
      <c r="BX22" s="449"/>
      <c r="BY22" s="449"/>
      <c r="BZ22" s="449"/>
      <c r="CA22" s="449"/>
      <c r="CB22" s="449"/>
      <c r="CC22" s="449"/>
      <c r="CD22" s="449"/>
      <c r="CE22" s="449"/>
      <c r="CF22" s="449"/>
      <c r="CG22" s="449"/>
      <c r="CH22" s="449"/>
      <c r="CI22" s="449"/>
      <c r="CJ22" s="449"/>
      <c r="CK22" s="449"/>
      <c r="CL22" s="449"/>
      <c r="CM22" s="449"/>
      <c r="CN22" s="449"/>
      <c r="CO22" s="449"/>
      <c r="CP22" s="449"/>
      <c r="CQ22" s="449"/>
      <c r="CR22" s="449"/>
      <c r="CS22" s="449"/>
      <c r="CT22" s="449"/>
      <c r="CU22" s="449"/>
      <c r="CV22" s="449"/>
      <c r="CW22" s="449"/>
      <c r="CX22" s="449"/>
      <c r="CY22" s="449"/>
      <c r="CZ22" s="449"/>
      <c r="DA22" s="449"/>
      <c r="DB22" s="449"/>
      <c r="DC22" s="449"/>
      <c r="DD22" s="449"/>
      <c r="DE22" s="449"/>
      <c r="DF22" s="449"/>
      <c r="DG22" s="449"/>
      <c r="DH22" s="449"/>
      <c r="DI22" s="449"/>
      <c r="DJ22" s="449"/>
      <c r="DK22" s="449"/>
      <c r="DL22" s="449"/>
      <c r="DM22" s="449"/>
      <c r="DN22" s="449"/>
      <c r="DO22" s="449"/>
      <c r="DP22" s="449"/>
      <c r="DQ22" s="449"/>
      <c r="DR22" s="449"/>
      <c r="DS22" s="449"/>
      <c r="DT22" s="449"/>
      <c r="DU22" s="449"/>
      <c r="DV22" s="449"/>
      <c r="DW22" s="449"/>
      <c r="DX22" s="449"/>
      <c r="DY22" s="449"/>
      <c r="DZ22" s="449"/>
      <c r="EA22" s="449"/>
      <c r="EB22" s="449"/>
      <c r="EC22" s="449"/>
      <c r="ED22" s="449"/>
      <c r="EE22" s="449"/>
      <c r="EF22" s="449"/>
      <c r="EG22" s="449"/>
      <c r="EH22" s="449"/>
      <c r="EI22" s="449"/>
      <c r="EJ22" s="449"/>
      <c r="EK22" s="449"/>
      <c r="EL22" s="449"/>
      <c r="EM22" s="449"/>
      <c r="EN22" s="449"/>
    </row>
    <row r="23" spans="1:144" s="650" customFormat="1" ht="18" customHeight="1">
      <c r="A23" s="1200">
        <v>2008</v>
      </c>
      <c r="B23" s="1375">
        <v>0.438</v>
      </c>
      <c r="C23" s="1375">
        <v>0.32</v>
      </c>
      <c r="D23" s="1374">
        <v>0.24199999999999999</v>
      </c>
      <c r="E23" s="651"/>
      <c r="F23" s="449"/>
      <c r="G23" s="449"/>
      <c r="H23" s="449"/>
      <c r="I23" s="449"/>
      <c r="J23" s="449"/>
      <c r="K23" s="449"/>
      <c r="L23" s="449"/>
      <c r="M23" s="449"/>
      <c r="N23" s="449"/>
      <c r="O23" s="449"/>
      <c r="P23" s="449"/>
      <c r="Q23" s="449"/>
      <c r="R23" s="449"/>
      <c r="S23" s="449"/>
      <c r="T23" s="449"/>
      <c r="U23" s="449"/>
      <c r="V23" s="449"/>
      <c r="W23" s="449"/>
      <c r="X23" s="449"/>
      <c r="Y23" s="449"/>
      <c r="Z23" s="449"/>
      <c r="AA23" s="449"/>
      <c r="AB23" s="449"/>
      <c r="AC23" s="449"/>
      <c r="AD23" s="449"/>
      <c r="AE23" s="449"/>
      <c r="AF23" s="449"/>
      <c r="AG23" s="449"/>
      <c r="AH23" s="449"/>
      <c r="AI23" s="449"/>
      <c r="AJ23" s="449"/>
      <c r="AK23" s="449"/>
      <c r="AL23" s="449"/>
      <c r="AM23" s="449"/>
      <c r="AN23" s="449"/>
      <c r="AO23" s="449"/>
      <c r="AP23" s="449"/>
      <c r="AQ23" s="449"/>
      <c r="AR23" s="449"/>
      <c r="AS23" s="449"/>
      <c r="AT23" s="449"/>
      <c r="AU23" s="449"/>
      <c r="AV23" s="449"/>
      <c r="AW23" s="449"/>
      <c r="AX23" s="449"/>
      <c r="AY23" s="449"/>
      <c r="AZ23" s="449"/>
      <c r="BA23" s="449"/>
      <c r="BB23" s="449"/>
      <c r="BC23" s="449"/>
      <c r="BD23" s="449"/>
      <c r="BE23" s="449"/>
      <c r="BF23" s="449"/>
      <c r="BG23" s="449"/>
      <c r="BH23" s="449"/>
      <c r="BI23" s="449"/>
      <c r="BJ23" s="449"/>
      <c r="BK23" s="449"/>
      <c r="BL23" s="449"/>
      <c r="BM23" s="449"/>
      <c r="BN23" s="449"/>
      <c r="BO23" s="449"/>
      <c r="BP23" s="449"/>
      <c r="BQ23" s="449"/>
      <c r="BR23" s="449"/>
      <c r="BS23" s="449"/>
      <c r="BT23" s="449"/>
      <c r="BU23" s="449"/>
      <c r="BV23" s="449"/>
      <c r="BW23" s="449"/>
      <c r="BX23" s="449"/>
      <c r="BY23" s="449"/>
      <c r="BZ23" s="449"/>
      <c r="CA23" s="449"/>
      <c r="CB23" s="449"/>
      <c r="CC23" s="449"/>
      <c r="CD23" s="449"/>
      <c r="CE23" s="449"/>
      <c r="CF23" s="449"/>
      <c r="CG23" s="449"/>
      <c r="CH23" s="449"/>
      <c r="CI23" s="449"/>
      <c r="CJ23" s="449"/>
      <c r="CK23" s="449"/>
      <c r="CL23" s="449"/>
      <c r="CM23" s="449"/>
      <c r="CN23" s="449"/>
      <c r="CO23" s="449"/>
      <c r="CP23" s="449"/>
      <c r="CQ23" s="449"/>
      <c r="CR23" s="449"/>
      <c r="CS23" s="449"/>
      <c r="CT23" s="449"/>
      <c r="CU23" s="449"/>
      <c r="CV23" s="449"/>
      <c r="CW23" s="449"/>
      <c r="CX23" s="449"/>
      <c r="CY23" s="449"/>
      <c r="CZ23" s="449"/>
      <c r="DA23" s="449"/>
      <c r="DB23" s="449"/>
      <c r="DC23" s="449"/>
      <c r="DD23" s="449"/>
      <c r="DE23" s="449"/>
      <c r="DF23" s="449"/>
      <c r="DG23" s="449"/>
      <c r="DH23" s="449"/>
      <c r="DI23" s="449"/>
      <c r="DJ23" s="449"/>
      <c r="DK23" s="449"/>
      <c r="DL23" s="449"/>
      <c r="DM23" s="449"/>
      <c r="DN23" s="449"/>
      <c r="DO23" s="449"/>
      <c r="DP23" s="449"/>
      <c r="DQ23" s="449"/>
      <c r="DR23" s="449"/>
      <c r="DS23" s="449"/>
      <c r="DT23" s="449"/>
      <c r="DU23" s="449"/>
      <c r="DV23" s="449"/>
      <c r="DW23" s="449"/>
      <c r="DX23" s="449"/>
      <c r="DY23" s="449"/>
      <c r="DZ23" s="449"/>
      <c r="EA23" s="449"/>
      <c r="EB23" s="449"/>
      <c r="EC23" s="449"/>
      <c r="ED23" s="449"/>
      <c r="EE23" s="449"/>
      <c r="EF23" s="449"/>
      <c r="EG23" s="449"/>
      <c r="EH23" s="449"/>
      <c r="EI23" s="449"/>
      <c r="EJ23" s="449"/>
      <c r="EK23" s="449"/>
      <c r="EL23" s="449"/>
      <c r="EM23" s="449"/>
      <c r="EN23" s="449"/>
    </row>
    <row r="24" spans="1:144" s="650" customFormat="1" ht="18" customHeight="1">
      <c r="A24" s="1200">
        <v>2009</v>
      </c>
      <c r="B24" s="1375">
        <v>0.41260000000000002</v>
      </c>
      <c r="C24" s="1375">
        <v>0.32069999999999999</v>
      </c>
      <c r="D24" s="1374">
        <v>0.26700000000000002</v>
      </c>
      <c r="E24" s="651"/>
      <c r="F24" s="449"/>
      <c r="G24" s="449"/>
      <c r="H24" s="449"/>
      <c r="I24" s="449"/>
      <c r="J24" s="449"/>
      <c r="K24" s="449"/>
      <c r="L24" s="449"/>
      <c r="M24" s="449"/>
      <c r="N24" s="449"/>
      <c r="O24" s="449"/>
      <c r="P24" s="449"/>
      <c r="Q24" s="449"/>
      <c r="R24" s="449"/>
      <c r="S24" s="449"/>
      <c r="T24" s="449"/>
      <c r="U24" s="449"/>
      <c r="V24" s="449"/>
      <c r="W24" s="449"/>
      <c r="X24" s="449"/>
      <c r="Y24" s="449"/>
      <c r="Z24" s="449"/>
      <c r="AA24" s="449"/>
      <c r="AB24" s="449"/>
      <c r="AC24" s="449"/>
      <c r="AD24" s="449"/>
      <c r="AE24" s="449"/>
      <c r="AF24" s="449"/>
      <c r="AG24" s="449"/>
      <c r="AH24" s="449"/>
      <c r="AI24" s="449"/>
      <c r="AJ24" s="449"/>
      <c r="AK24" s="449"/>
      <c r="AL24" s="449"/>
      <c r="AM24" s="449"/>
      <c r="AN24" s="449"/>
      <c r="AO24" s="449"/>
      <c r="AP24" s="449"/>
      <c r="AQ24" s="449"/>
      <c r="AR24" s="449"/>
      <c r="AS24" s="449"/>
      <c r="AT24" s="449"/>
      <c r="AU24" s="449"/>
      <c r="AV24" s="449"/>
      <c r="AW24" s="449"/>
      <c r="AX24" s="449"/>
      <c r="AY24" s="449"/>
      <c r="AZ24" s="449"/>
      <c r="BA24" s="449"/>
      <c r="BB24" s="449"/>
      <c r="BC24" s="449"/>
      <c r="BD24" s="449"/>
      <c r="BE24" s="449"/>
      <c r="BF24" s="449"/>
      <c r="BG24" s="449"/>
      <c r="BH24" s="449"/>
      <c r="BI24" s="449"/>
      <c r="BJ24" s="449"/>
      <c r="BK24" s="449"/>
      <c r="BL24" s="449"/>
      <c r="BM24" s="449"/>
      <c r="BN24" s="449"/>
      <c r="BO24" s="449"/>
      <c r="BP24" s="449"/>
      <c r="BQ24" s="449"/>
      <c r="BR24" s="449"/>
      <c r="BS24" s="449"/>
      <c r="BT24" s="449"/>
      <c r="BU24" s="449"/>
      <c r="BV24" s="449"/>
      <c r="BW24" s="449"/>
      <c r="BX24" s="449"/>
      <c r="BY24" s="449"/>
      <c r="BZ24" s="449"/>
      <c r="CA24" s="449"/>
      <c r="CB24" s="449"/>
      <c r="CC24" s="449"/>
      <c r="CD24" s="449"/>
      <c r="CE24" s="449"/>
      <c r="CF24" s="449"/>
      <c r="CG24" s="449"/>
      <c r="CH24" s="449"/>
      <c r="CI24" s="449"/>
      <c r="CJ24" s="449"/>
      <c r="CK24" s="449"/>
      <c r="CL24" s="449"/>
      <c r="CM24" s="449"/>
      <c r="CN24" s="449"/>
      <c r="CO24" s="449"/>
      <c r="CP24" s="449"/>
      <c r="CQ24" s="449"/>
      <c r="CR24" s="449"/>
      <c r="CS24" s="449"/>
      <c r="CT24" s="449"/>
      <c r="CU24" s="449"/>
      <c r="CV24" s="449"/>
      <c r="CW24" s="449"/>
      <c r="CX24" s="449"/>
      <c r="CY24" s="449"/>
      <c r="CZ24" s="449"/>
      <c r="DA24" s="449"/>
      <c r="DB24" s="449"/>
      <c r="DC24" s="449"/>
      <c r="DD24" s="449"/>
      <c r="DE24" s="449"/>
      <c r="DF24" s="449"/>
      <c r="DG24" s="449"/>
      <c r="DH24" s="449"/>
      <c r="DI24" s="449"/>
      <c r="DJ24" s="449"/>
      <c r="DK24" s="449"/>
      <c r="DL24" s="449"/>
      <c r="DM24" s="449"/>
      <c r="DN24" s="449"/>
      <c r="DO24" s="449"/>
      <c r="DP24" s="449"/>
      <c r="DQ24" s="449"/>
      <c r="DR24" s="449"/>
      <c r="DS24" s="449"/>
      <c r="DT24" s="449"/>
      <c r="DU24" s="449"/>
      <c r="DV24" s="449"/>
      <c r="DW24" s="449"/>
      <c r="DX24" s="449"/>
      <c r="DY24" s="449"/>
      <c r="DZ24" s="449"/>
      <c r="EA24" s="449"/>
      <c r="EB24" s="449"/>
      <c r="EC24" s="449"/>
      <c r="ED24" s="449"/>
      <c r="EE24" s="449"/>
      <c r="EF24" s="449"/>
      <c r="EG24" s="449"/>
      <c r="EH24" s="449"/>
      <c r="EI24" s="449"/>
      <c r="EJ24" s="449"/>
      <c r="EK24" s="449"/>
      <c r="EL24" s="449"/>
      <c r="EM24" s="449"/>
      <c r="EN24" s="449"/>
    </row>
    <row r="25" spans="1:144" s="650" customFormat="1" ht="18" customHeight="1">
      <c r="A25" s="1200" t="s">
        <v>337</v>
      </c>
      <c r="B25" s="1375">
        <v>0.39100000000000001</v>
      </c>
      <c r="C25" s="1375">
        <v>0.33100000000000002</v>
      </c>
      <c r="D25" s="1374">
        <v>0.27700000000000002</v>
      </c>
      <c r="E25" s="651"/>
      <c r="F25" s="449"/>
      <c r="G25" s="449"/>
      <c r="H25" s="449"/>
      <c r="I25" s="449"/>
      <c r="J25" s="449"/>
      <c r="K25" s="449"/>
      <c r="L25" s="449"/>
      <c r="M25" s="449"/>
      <c r="N25" s="449"/>
      <c r="O25" s="449"/>
      <c r="P25" s="449"/>
      <c r="Q25" s="449"/>
      <c r="R25" s="449"/>
      <c r="S25" s="449"/>
      <c r="T25" s="449"/>
      <c r="U25" s="449"/>
      <c r="V25" s="449"/>
      <c r="W25" s="449"/>
      <c r="X25" s="449"/>
      <c r="Y25" s="449"/>
      <c r="Z25" s="449"/>
      <c r="AA25" s="449"/>
      <c r="AB25" s="449"/>
      <c r="AC25" s="449"/>
      <c r="AD25" s="449"/>
      <c r="AE25" s="449"/>
      <c r="AF25" s="449"/>
      <c r="AG25" s="449"/>
      <c r="AH25" s="449"/>
      <c r="AI25" s="449"/>
      <c r="AJ25" s="449"/>
      <c r="AK25" s="449"/>
      <c r="AL25" s="449"/>
      <c r="AM25" s="449"/>
      <c r="AN25" s="449"/>
      <c r="AO25" s="449"/>
      <c r="AP25" s="449"/>
      <c r="AQ25" s="449"/>
      <c r="AR25" s="449"/>
      <c r="AS25" s="449"/>
      <c r="AT25" s="449"/>
      <c r="AU25" s="449"/>
      <c r="AV25" s="449"/>
      <c r="AW25" s="449"/>
      <c r="AX25" s="449"/>
      <c r="AY25" s="449"/>
      <c r="AZ25" s="449"/>
      <c r="BA25" s="449"/>
      <c r="BB25" s="449"/>
      <c r="BC25" s="449"/>
      <c r="BD25" s="449"/>
      <c r="BE25" s="449"/>
      <c r="BF25" s="449"/>
      <c r="BG25" s="449"/>
      <c r="BH25" s="449"/>
      <c r="BI25" s="449"/>
      <c r="BJ25" s="449"/>
      <c r="BK25" s="449"/>
      <c r="BL25" s="449"/>
      <c r="BM25" s="449"/>
      <c r="BN25" s="449"/>
      <c r="BO25" s="449"/>
      <c r="BP25" s="449"/>
      <c r="BQ25" s="449"/>
      <c r="BR25" s="449"/>
      <c r="BS25" s="449"/>
      <c r="BT25" s="449"/>
      <c r="BU25" s="449"/>
      <c r="BV25" s="449"/>
      <c r="BW25" s="449"/>
      <c r="BX25" s="449"/>
      <c r="BY25" s="449"/>
      <c r="BZ25" s="449"/>
      <c r="CA25" s="449"/>
      <c r="CB25" s="449"/>
      <c r="CC25" s="449"/>
      <c r="CD25" s="449"/>
      <c r="CE25" s="449"/>
      <c r="CF25" s="449"/>
      <c r="CG25" s="449"/>
      <c r="CH25" s="449"/>
      <c r="CI25" s="449"/>
      <c r="CJ25" s="449"/>
      <c r="CK25" s="449"/>
      <c r="CL25" s="449"/>
      <c r="CM25" s="449"/>
      <c r="CN25" s="449"/>
      <c r="CO25" s="449"/>
      <c r="CP25" s="449"/>
      <c r="CQ25" s="449"/>
      <c r="CR25" s="449"/>
      <c r="CS25" s="449"/>
      <c r="CT25" s="449"/>
      <c r="CU25" s="449"/>
      <c r="CV25" s="449"/>
      <c r="CW25" s="449"/>
      <c r="CX25" s="449"/>
      <c r="CY25" s="449"/>
      <c r="CZ25" s="449"/>
      <c r="DA25" s="449"/>
      <c r="DB25" s="449"/>
      <c r="DC25" s="449"/>
      <c r="DD25" s="449"/>
      <c r="DE25" s="449"/>
      <c r="DF25" s="449"/>
      <c r="DG25" s="449"/>
      <c r="DH25" s="449"/>
      <c r="DI25" s="449"/>
      <c r="DJ25" s="449"/>
      <c r="DK25" s="449"/>
      <c r="DL25" s="449"/>
      <c r="DM25" s="449"/>
      <c r="DN25" s="449"/>
      <c r="DO25" s="449"/>
      <c r="DP25" s="449"/>
      <c r="DQ25" s="449"/>
      <c r="DR25" s="449"/>
      <c r="DS25" s="449"/>
      <c r="DT25" s="449"/>
      <c r="DU25" s="449"/>
      <c r="DV25" s="449"/>
      <c r="DW25" s="449"/>
      <c r="DX25" s="449"/>
      <c r="DY25" s="449"/>
      <c r="DZ25" s="449"/>
      <c r="EA25" s="449"/>
      <c r="EB25" s="449"/>
      <c r="EC25" s="449"/>
      <c r="ED25" s="449"/>
      <c r="EE25" s="449"/>
      <c r="EF25" s="449"/>
      <c r="EG25" s="449"/>
      <c r="EH25" s="449"/>
      <c r="EI25" s="449"/>
      <c r="EJ25" s="449"/>
      <c r="EK25" s="449"/>
      <c r="EL25" s="449"/>
      <c r="EM25" s="449"/>
      <c r="EN25" s="449"/>
    </row>
    <row r="26" spans="1:144" s="650" customFormat="1" ht="18" customHeight="1">
      <c r="A26" s="1200">
        <v>2011</v>
      </c>
      <c r="B26" s="1375">
        <v>0.38300000000000001</v>
      </c>
      <c r="C26" s="1375">
        <v>0.33700000000000002</v>
      </c>
      <c r="D26" s="1374">
        <v>0.27900000000000003</v>
      </c>
      <c r="E26" s="651"/>
      <c r="F26" s="449"/>
      <c r="G26" s="449"/>
      <c r="H26" s="449"/>
      <c r="I26" s="449"/>
      <c r="J26" s="449"/>
      <c r="K26" s="449"/>
      <c r="L26" s="449"/>
      <c r="M26" s="449"/>
      <c r="N26" s="449"/>
      <c r="O26" s="449"/>
      <c r="P26" s="449"/>
      <c r="Q26" s="449"/>
      <c r="R26" s="449"/>
      <c r="S26" s="449"/>
      <c r="T26" s="449"/>
      <c r="U26" s="449"/>
      <c r="V26" s="449"/>
      <c r="W26" s="449"/>
      <c r="X26" s="449"/>
      <c r="Y26" s="449"/>
      <c r="Z26" s="449"/>
      <c r="AA26" s="449"/>
      <c r="AB26" s="449"/>
      <c r="AC26" s="449"/>
      <c r="AD26" s="449"/>
      <c r="AE26" s="449"/>
      <c r="AF26" s="449"/>
      <c r="AG26" s="449"/>
      <c r="AH26" s="449"/>
      <c r="AI26" s="449"/>
      <c r="AJ26" s="449"/>
      <c r="AK26" s="449"/>
      <c r="AL26" s="449"/>
      <c r="AM26" s="449"/>
      <c r="AN26" s="449"/>
      <c r="AO26" s="449"/>
      <c r="AP26" s="449"/>
      <c r="AQ26" s="449"/>
      <c r="AR26" s="449"/>
      <c r="AS26" s="449"/>
      <c r="AT26" s="449"/>
      <c r="AU26" s="449"/>
      <c r="AV26" s="449"/>
      <c r="AW26" s="449"/>
      <c r="AX26" s="449"/>
      <c r="AY26" s="449"/>
      <c r="AZ26" s="449"/>
      <c r="BA26" s="449"/>
      <c r="BB26" s="449"/>
      <c r="BC26" s="449"/>
      <c r="BD26" s="449"/>
      <c r="BE26" s="449"/>
      <c r="BF26" s="449"/>
      <c r="BG26" s="449"/>
      <c r="BH26" s="449"/>
      <c r="BI26" s="449"/>
      <c r="BJ26" s="449"/>
      <c r="BK26" s="449"/>
      <c r="BL26" s="449"/>
      <c r="BM26" s="449"/>
      <c r="BN26" s="449"/>
      <c r="BO26" s="449"/>
      <c r="BP26" s="449"/>
      <c r="BQ26" s="449"/>
      <c r="BR26" s="449"/>
      <c r="BS26" s="449"/>
      <c r="BT26" s="449"/>
      <c r="BU26" s="449"/>
      <c r="BV26" s="449"/>
      <c r="BW26" s="449"/>
      <c r="BX26" s="449"/>
      <c r="BY26" s="449"/>
      <c r="BZ26" s="449"/>
      <c r="CA26" s="449"/>
      <c r="CB26" s="449"/>
      <c r="CC26" s="449"/>
      <c r="CD26" s="449"/>
      <c r="CE26" s="449"/>
      <c r="CF26" s="449"/>
      <c r="CG26" s="449"/>
      <c r="CH26" s="449"/>
      <c r="CI26" s="449"/>
      <c r="CJ26" s="449"/>
      <c r="CK26" s="449"/>
      <c r="CL26" s="449"/>
      <c r="CM26" s="449"/>
      <c r="CN26" s="449"/>
      <c r="CO26" s="449"/>
      <c r="CP26" s="449"/>
      <c r="CQ26" s="449"/>
      <c r="CR26" s="449"/>
      <c r="CS26" s="449"/>
      <c r="CT26" s="449"/>
      <c r="CU26" s="449"/>
      <c r="CV26" s="449"/>
      <c r="CW26" s="449"/>
      <c r="CX26" s="449"/>
      <c r="CY26" s="449"/>
      <c r="CZ26" s="449"/>
      <c r="DA26" s="449"/>
      <c r="DB26" s="449"/>
      <c r="DC26" s="449"/>
      <c r="DD26" s="449"/>
      <c r="DE26" s="449"/>
      <c r="DF26" s="449"/>
      <c r="DG26" s="449"/>
      <c r="DH26" s="449"/>
      <c r="DI26" s="449"/>
      <c r="DJ26" s="449"/>
      <c r="DK26" s="449"/>
      <c r="DL26" s="449"/>
      <c r="DM26" s="449"/>
      <c r="DN26" s="449"/>
      <c r="DO26" s="449"/>
      <c r="DP26" s="449"/>
      <c r="DQ26" s="449"/>
      <c r="DR26" s="449"/>
      <c r="DS26" s="449"/>
      <c r="DT26" s="449"/>
      <c r="DU26" s="449"/>
      <c r="DV26" s="449"/>
      <c r="DW26" s="449"/>
      <c r="DX26" s="449"/>
      <c r="DY26" s="449"/>
      <c r="DZ26" s="449"/>
      <c r="EA26" s="449"/>
      <c r="EB26" s="449"/>
      <c r="EC26" s="449"/>
      <c r="ED26" s="449"/>
      <c r="EE26" s="449"/>
      <c r="EF26" s="449"/>
      <c r="EG26" s="449"/>
      <c r="EH26" s="449"/>
      <c r="EI26" s="449"/>
      <c r="EJ26" s="449"/>
      <c r="EK26" s="449"/>
      <c r="EL26" s="449"/>
      <c r="EM26" s="449"/>
      <c r="EN26" s="449"/>
    </row>
    <row r="27" spans="1:144" s="650" customFormat="1" ht="18" customHeight="1">
      <c r="A27" s="1200">
        <v>2012</v>
      </c>
      <c r="B27" s="1375">
        <v>0.36599999999999999</v>
      </c>
      <c r="C27" s="1375">
        <v>0.35099999999999998</v>
      </c>
      <c r="D27" s="1374">
        <v>0.28299999999999997</v>
      </c>
      <c r="E27" s="651"/>
      <c r="F27" s="449"/>
      <c r="G27" s="449"/>
      <c r="H27" s="449"/>
      <c r="I27" s="449"/>
      <c r="J27" s="449"/>
      <c r="K27" s="449"/>
      <c r="L27" s="449"/>
      <c r="M27" s="449"/>
      <c r="N27" s="449"/>
      <c r="O27" s="449"/>
      <c r="P27" s="449"/>
      <c r="Q27" s="449"/>
      <c r="R27" s="449"/>
      <c r="S27" s="449"/>
      <c r="T27" s="449"/>
      <c r="U27" s="449"/>
      <c r="V27" s="449"/>
      <c r="W27" s="449"/>
      <c r="X27" s="449"/>
      <c r="Y27" s="449"/>
      <c r="Z27" s="449"/>
      <c r="AA27" s="449"/>
      <c r="AB27" s="449"/>
      <c r="AC27" s="449"/>
      <c r="AD27" s="449"/>
      <c r="AE27" s="449"/>
      <c r="AF27" s="449"/>
      <c r="AG27" s="449"/>
      <c r="AH27" s="449"/>
      <c r="AI27" s="449"/>
      <c r="AJ27" s="449"/>
      <c r="AK27" s="449"/>
      <c r="AL27" s="449"/>
      <c r="AM27" s="449"/>
      <c r="AN27" s="449"/>
      <c r="AO27" s="449"/>
      <c r="AP27" s="449"/>
      <c r="AQ27" s="449"/>
      <c r="AR27" s="449"/>
      <c r="AS27" s="449"/>
      <c r="AT27" s="449"/>
      <c r="AU27" s="449"/>
      <c r="AV27" s="449"/>
      <c r="AW27" s="449"/>
      <c r="AX27" s="449"/>
      <c r="AY27" s="449"/>
      <c r="AZ27" s="449"/>
      <c r="BA27" s="449"/>
      <c r="BB27" s="449"/>
      <c r="BC27" s="449"/>
      <c r="BD27" s="449"/>
      <c r="BE27" s="449"/>
      <c r="BF27" s="449"/>
      <c r="BG27" s="449"/>
      <c r="BH27" s="449"/>
      <c r="BI27" s="449"/>
      <c r="BJ27" s="449"/>
      <c r="BK27" s="449"/>
      <c r="BL27" s="449"/>
      <c r="BM27" s="449"/>
      <c r="BN27" s="449"/>
      <c r="BO27" s="449"/>
      <c r="BP27" s="449"/>
      <c r="BQ27" s="449"/>
      <c r="BR27" s="449"/>
      <c r="BS27" s="449"/>
      <c r="BT27" s="449"/>
      <c r="BU27" s="449"/>
      <c r="BV27" s="449"/>
      <c r="BW27" s="449"/>
      <c r="BX27" s="449"/>
      <c r="BY27" s="449"/>
      <c r="BZ27" s="449"/>
      <c r="CA27" s="449"/>
      <c r="CB27" s="449"/>
      <c r="CC27" s="449"/>
      <c r="CD27" s="449"/>
      <c r="CE27" s="449"/>
      <c r="CF27" s="449"/>
      <c r="CG27" s="449"/>
      <c r="CH27" s="449"/>
      <c r="CI27" s="449"/>
      <c r="CJ27" s="449"/>
      <c r="CK27" s="449"/>
      <c r="CL27" s="449"/>
      <c r="CM27" s="449"/>
      <c r="CN27" s="449"/>
      <c r="CO27" s="449"/>
      <c r="CP27" s="449"/>
      <c r="CQ27" s="449"/>
      <c r="CR27" s="449"/>
      <c r="CS27" s="449"/>
      <c r="CT27" s="449"/>
      <c r="CU27" s="449"/>
      <c r="CV27" s="449"/>
      <c r="CW27" s="449"/>
      <c r="CX27" s="449"/>
      <c r="CY27" s="449"/>
      <c r="CZ27" s="449"/>
      <c r="DA27" s="449"/>
      <c r="DB27" s="449"/>
      <c r="DC27" s="449"/>
      <c r="DD27" s="449"/>
      <c r="DE27" s="449"/>
      <c r="DF27" s="449"/>
      <c r="DG27" s="449"/>
      <c r="DH27" s="449"/>
      <c r="DI27" s="449"/>
      <c r="DJ27" s="449"/>
      <c r="DK27" s="449"/>
      <c r="DL27" s="449"/>
      <c r="DM27" s="449"/>
      <c r="DN27" s="449"/>
      <c r="DO27" s="449"/>
      <c r="DP27" s="449"/>
      <c r="DQ27" s="449"/>
      <c r="DR27" s="449"/>
      <c r="DS27" s="449"/>
      <c r="DT27" s="449"/>
      <c r="DU27" s="449"/>
      <c r="DV27" s="449"/>
      <c r="DW27" s="449"/>
      <c r="DX27" s="449"/>
      <c r="DY27" s="449"/>
      <c r="DZ27" s="449"/>
      <c r="EA27" s="449"/>
      <c r="EB27" s="449"/>
      <c r="EC27" s="449"/>
      <c r="ED27" s="449"/>
      <c r="EE27" s="449"/>
      <c r="EF27" s="449"/>
      <c r="EG27" s="449"/>
      <c r="EH27" s="449"/>
      <c r="EI27" s="449"/>
      <c r="EJ27" s="449"/>
      <c r="EK27" s="449"/>
      <c r="EL27" s="449"/>
      <c r="EM27" s="449"/>
      <c r="EN27" s="449"/>
    </row>
    <row r="28" spans="1:144" s="650" customFormat="1" ht="18" customHeight="1">
      <c r="A28" s="1200">
        <v>2013</v>
      </c>
      <c r="B28" s="1375">
        <v>0.36799999999999999</v>
      </c>
      <c r="C28" s="1375">
        <v>0.35299999999999998</v>
      </c>
      <c r="D28" s="1374">
        <v>0.27900000000000003</v>
      </c>
      <c r="E28" s="651"/>
      <c r="F28" s="449"/>
      <c r="G28" s="449"/>
      <c r="H28" s="449"/>
      <c r="I28" s="449"/>
      <c r="J28" s="449"/>
      <c r="K28" s="449"/>
      <c r="L28" s="449"/>
      <c r="M28" s="449"/>
      <c r="N28" s="449"/>
      <c r="O28" s="449"/>
      <c r="P28" s="449"/>
      <c r="Q28" s="449"/>
      <c r="R28" s="449"/>
      <c r="S28" s="449"/>
      <c r="T28" s="449"/>
      <c r="U28" s="449"/>
      <c r="V28" s="449"/>
      <c r="W28" s="449"/>
      <c r="X28" s="449"/>
      <c r="Y28" s="449"/>
      <c r="Z28" s="449"/>
      <c r="AA28" s="449"/>
      <c r="AB28" s="449"/>
      <c r="AC28" s="449"/>
      <c r="AD28" s="449"/>
      <c r="AE28" s="449"/>
      <c r="AF28" s="449"/>
      <c r="AG28" s="449"/>
      <c r="AH28" s="449"/>
      <c r="AI28" s="449"/>
      <c r="AJ28" s="449"/>
      <c r="AK28" s="449"/>
      <c r="AL28" s="449"/>
      <c r="AM28" s="449"/>
      <c r="AN28" s="449"/>
      <c r="AO28" s="449"/>
      <c r="AP28" s="449"/>
      <c r="AQ28" s="449"/>
      <c r="AR28" s="449"/>
      <c r="AS28" s="449"/>
      <c r="AT28" s="449"/>
      <c r="AU28" s="449"/>
      <c r="AV28" s="449"/>
      <c r="AW28" s="449"/>
      <c r="AX28" s="449"/>
      <c r="AY28" s="449"/>
      <c r="AZ28" s="449"/>
      <c r="BA28" s="449"/>
      <c r="BB28" s="449"/>
      <c r="BC28" s="449"/>
      <c r="BD28" s="449"/>
      <c r="BE28" s="449"/>
      <c r="BF28" s="449"/>
      <c r="BG28" s="449"/>
      <c r="BH28" s="449"/>
      <c r="BI28" s="449"/>
      <c r="BJ28" s="449"/>
      <c r="BK28" s="449"/>
      <c r="BL28" s="449"/>
      <c r="BM28" s="449"/>
      <c r="BN28" s="449"/>
      <c r="BO28" s="449"/>
      <c r="BP28" s="449"/>
      <c r="BQ28" s="449"/>
      <c r="BR28" s="449"/>
      <c r="BS28" s="449"/>
      <c r="BT28" s="449"/>
      <c r="BU28" s="449"/>
      <c r="BV28" s="449"/>
      <c r="BW28" s="449"/>
      <c r="BX28" s="449"/>
      <c r="BY28" s="449"/>
      <c r="BZ28" s="449"/>
      <c r="CA28" s="449"/>
      <c r="CB28" s="449"/>
      <c r="CC28" s="449"/>
      <c r="CD28" s="449"/>
      <c r="CE28" s="449"/>
      <c r="CF28" s="449"/>
      <c r="CG28" s="449"/>
      <c r="CH28" s="449"/>
      <c r="CI28" s="449"/>
      <c r="CJ28" s="449"/>
      <c r="CK28" s="449"/>
      <c r="CL28" s="449"/>
      <c r="CM28" s="449"/>
      <c r="CN28" s="449"/>
      <c r="CO28" s="449"/>
      <c r="CP28" s="449"/>
      <c r="CQ28" s="449"/>
      <c r="CR28" s="449"/>
      <c r="CS28" s="449"/>
      <c r="CT28" s="449"/>
      <c r="CU28" s="449"/>
      <c r="CV28" s="449"/>
      <c r="CW28" s="449"/>
      <c r="CX28" s="449"/>
      <c r="CY28" s="449"/>
      <c r="CZ28" s="449"/>
      <c r="DA28" s="449"/>
      <c r="DB28" s="449"/>
      <c r="DC28" s="449"/>
      <c r="DD28" s="449"/>
      <c r="DE28" s="449"/>
      <c r="DF28" s="449"/>
      <c r="DG28" s="449"/>
      <c r="DH28" s="449"/>
      <c r="DI28" s="449"/>
      <c r="DJ28" s="449"/>
      <c r="DK28" s="449"/>
      <c r="DL28" s="449"/>
      <c r="DM28" s="449"/>
      <c r="DN28" s="449"/>
      <c r="DO28" s="449"/>
      <c r="DP28" s="449"/>
      <c r="DQ28" s="449"/>
      <c r="DR28" s="449"/>
      <c r="DS28" s="449"/>
      <c r="DT28" s="449"/>
      <c r="DU28" s="449"/>
      <c r="DV28" s="449"/>
      <c r="DW28" s="449"/>
      <c r="DX28" s="449"/>
      <c r="DY28" s="449"/>
      <c r="DZ28" s="449"/>
      <c r="EA28" s="449"/>
      <c r="EB28" s="449"/>
      <c r="EC28" s="449"/>
      <c r="ED28" s="449"/>
      <c r="EE28" s="449"/>
      <c r="EF28" s="449"/>
      <c r="EG28" s="449"/>
      <c r="EH28" s="449"/>
      <c r="EI28" s="449"/>
      <c r="EJ28" s="449"/>
      <c r="EK28" s="449"/>
      <c r="EL28" s="449"/>
      <c r="EM28" s="449"/>
      <c r="EN28" s="449"/>
    </row>
    <row r="29" spans="1:144" s="650" customFormat="1" ht="18" customHeight="1">
      <c r="A29" s="1200">
        <v>2014</v>
      </c>
      <c r="B29" s="1375">
        <v>0.36299999999999999</v>
      </c>
      <c r="C29" s="1375">
        <v>0.35299999999999998</v>
      </c>
      <c r="D29" s="1374">
        <v>0.28399999999999997</v>
      </c>
      <c r="E29" s="651"/>
      <c r="F29" s="449"/>
      <c r="G29" s="449"/>
      <c r="H29" s="449"/>
      <c r="I29" s="449"/>
      <c r="J29" s="449"/>
      <c r="K29" s="449"/>
      <c r="L29" s="449"/>
      <c r="M29" s="449"/>
      <c r="N29" s="449"/>
      <c r="O29" s="449"/>
      <c r="P29" s="449"/>
      <c r="Q29" s="449"/>
      <c r="R29" s="449"/>
      <c r="S29" s="449"/>
      <c r="T29" s="449"/>
      <c r="U29" s="449"/>
      <c r="V29" s="449"/>
      <c r="W29" s="449"/>
      <c r="X29" s="449"/>
      <c r="Y29" s="449"/>
      <c r="Z29" s="449"/>
      <c r="AA29" s="449"/>
      <c r="AB29" s="449"/>
      <c r="AC29" s="449"/>
      <c r="AD29" s="449"/>
      <c r="AE29" s="449"/>
      <c r="AF29" s="449"/>
      <c r="AG29" s="449"/>
      <c r="AH29" s="449"/>
      <c r="AI29" s="449"/>
      <c r="AJ29" s="449"/>
      <c r="AK29" s="449"/>
      <c r="AL29" s="449"/>
      <c r="AM29" s="449"/>
      <c r="AN29" s="449"/>
      <c r="AO29" s="449"/>
      <c r="AP29" s="449"/>
      <c r="AQ29" s="449"/>
      <c r="AR29" s="449"/>
      <c r="AS29" s="449"/>
      <c r="AT29" s="449"/>
      <c r="AU29" s="449"/>
      <c r="AV29" s="449"/>
      <c r="AW29" s="449"/>
      <c r="AX29" s="449"/>
      <c r="AY29" s="449"/>
      <c r="AZ29" s="449"/>
      <c r="BA29" s="449"/>
      <c r="BB29" s="449"/>
      <c r="BC29" s="449"/>
      <c r="BD29" s="449"/>
      <c r="BE29" s="449"/>
      <c r="BF29" s="449"/>
      <c r="BG29" s="449"/>
      <c r="BH29" s="449"/>
      <c r="BI29" s="449"/>
      <c r="BJ29" s="449"/>
      <c r="BK29" s="449"/>
      <c r="BL29" s="449"/>
      <c r="BM29" s="449"/>
      <c r="BN29" s="449"/>
      <c r="BO29" s="449"/>
      <c r="BP29" s="449"/>
      <c r="BQ29" s="449"/>
      <c r="BR29" s="449"/>
      <c r="BS29" s="449"/>
      <c r="BT29" s="449"/>
      <c r="BU29" s="449"/>
      <c r="BV29" s="449"/>
      <c r="BW29" s="449"/>
      <c r="BX29" s="449"/>
      <c r="BY29" s="449"/>
      <c r="BZ29" s="449"/>
      <c r="CA29" s="449"/>
      <c r="CB29" s="449"/>
      <c r="CC29" s="449"/>
      <c r="CD29" s="449"/>
      <c r="CE29" s="449"/>
      <c r="CF29" s="449"/>
      <c r="CG29" s="449"/>
      <c r="CH29" s="449"/>
      <c r="CI29" s="449"/>
      <c r="CJ29" s="449"/>
      <c r="CK29" s="449"/>
      <c r="CL29" s="449"/>
      <c r="CM29" s="449"/>
      <c r="CN29" s="449"/>
      <c r="CO29" s="449"/>
      <c r="CP29" s="449"/>
      <c r="CQ29" s="449"/>
      <c r="CR29" s="449"/>
      <c r="CS29" s="449"/>
      <c r="CT29" s="449"/>
      <c r="CU29" s="449"/>
      <c r="CV29" s="449"/>
      <c r="CW29" s="449"/>
      <c r="CX29" s="449"/>
      <c r="CY29" s="449"/>
      <c r="CZ29" s="449"/>
      <c r="DA29" s="449"/>
      <c r="DB29" s="449"/>
      <c r="DC29" s="449"/>
      <c r="DD29" s="449"/>
      <c r="DE29" s="449"/>
      <c r="DF29" s="449"/>
      <c r="DG29" s="449"/>
      <c r="DH29" s="449"/>
      <c r="DI29" s="449"/>
      <c r="DJ29" s="449"/>
      <c r="DK29" s="449"/>
      <c r="DL29" s="449"/>
      <c r="DM29" s="449"/>
      <c r="DN29" s="449"/>
      <c r="DO29" s="449"/>
      <c r="DP29" s="449"/>
      <c r="DQ29" s="449"/>
      <c r="DR29" s="449"/>
      <c r="DS29" s="449"/>
      <c r="DT29" s="449"/>
      <c r="DU29" s="449"/>
      <c r="DV29" s="449"/>
      <c r="DW29" s="449"/>
      <c r="DX29" s="449"/>
      <c r="DY29" s="449"/>
      <c r="DZ29" s="449"/>
      <c r="EA29" s="449"/>
      <c r="EB29" s="449"/>
      <c r="EC29" s="449"/>
      <c r="ED29" s="449"/>
      <c r="EE29" s="449"/>
      <c r="EF29" s="449"/>
      <c r="EG29" s="449"/>
      <c r="EH29" s="449"/>
      <c r="EI29" s="449"/>
      <c r="EJ29" s="449"/>
      <c r="EK29" s="449"/>
      <c r="EL29" s="449"/>
      <c r="EM29" s="449"/>
      <c r="EN29" s="449"/>
    </row>
    <row r="30" spans="1:144" s="650" customFormat="1" ht="18" customHeight="1">
      <c r="A30" s="1200">
        <v>2015</v>
      </c>
      <c r="B30" s="1375">
        <v>0.36133344505571274</v>
      </c>
      <c r="C30" s="1375">
        <v>0.35504153266417887</v>
      </c>
      <c r="D30" s="1374">
        <v>0.28362502228010839</v>
      </c>
      <c r="E30" s="651"/>
      <c r="F30" s="449"/>
      <c r="G30" s="449"/>
      <c r="H30" s="449"/>
      <c r="I30" s="449"/>
      <c r="J30" s="449"/>
      <c r="K30" s="449"/>
      <c r="L30" s="449"/>
      <c r="M30" s="449"/>
      <c r="N30" s="449"/>
      <c r="O30" s="449"/>
      <c r="P30" s="449"/>
      <c r="Q30" s="449"/>
      <c r="R30" s="449"/>
      <c r="S30" s="449"/>
      <c r="T30" s="449"/>
      <c r="U30" s="449"/>
      <c r="V30" s="449"/>
      <c r="W30" s="449"/>
      <c r="X30" s="449"/>
      <c r="Y30" s="449"/>
      <c r="Z30" s="449"/>
      <c r="AA30" s="449"/>
      <c r="AB30" s="449"/>
      <c r="AC30" s="449"/>
      <c r="AD30" s="449"/>
      <c r="AE30" s="449"/>
      <c r="AF30" s="449"/>
      <c r="AG30" s="449"/>
      <c r="AH30" s="449"/>
      <c r="AI30" s="449"/>
      <c r="AJ30" s="449"/>
      <c r="AK30" s="449"/>
      <c r="AL30" s="449"/>
      <c r="AM30" s="449"/>
      <c r="AN30" s="449"/>
      <c r="AO30" s="449"/>
      <c r="AP30" s="449"/>
      <c r="AQ30" s="449"/>
      <c r="AR30" s="449"/>
      <c r="AS30" s="449"/>
      <c r="AT30" s="449"/>
      <c r="AU30" s="449"/>
      <c r="AV30" s="449"/>
      <c r="AW30" s="449"/>
      <c r="AX30" s="449"/>
      <c r="AY30" s="449"/>
      <c r="AZ30" s="449"/>
      <c r="BA30" s="449"/>
      <c r="BB30" s="449"/>
      <c r="BC30" s="449"/>
      <c r="BD30" s="449"/>
      <c r="BE30" s="449"/>
      <c r="BF30" s="449"/>
      <c r="BG30" s="449"/>
      <c r="BH30" s="449"/>
      <c r="BI30" s="449"/>
      <c r="BJ30" s="449"/>
      <c r="BK30" s="449"/>
      <c r="BL30" s="449"/>
      <c r="BM30" s="449"/>
      <c r="BN30" s="449"/>
      <c r="BO30" s="449"/>
      <c r="BP30" s="449"/>
      <c r="BQ30" s="449"/>
      <c r="BR30" s="449"/>
      <c r="BS30" s="449"/>
      <c r="BT30" s="449"/>
      <c r="BU30" s="449"/>
      <c r="BV30" s="449"/>
      <c r="BW30" s="449"/>
      <c r="BX30" s="449"/>
      <c r="BY30" s="449"/>
      <c r="BZ30" s="449"/>
      <c r="CA30" s="449"/>
      <c r="CB30" s="449"/>
      <c r="CC30" s="449"/>
      <c r="CD30" s="449"/>
      <c r="CE30" s="449"/>
      <c r="CF30" s="449"/>
      <c r="CG30" s="449"/>
      <c r="CH30" s="449"/>
      <c r="CI30" s="449"/>
      <c r="CJ30" s="449"/>
      <c r="CK30" s="449"/>
      <c r="CL30" s="449"/>
      <c r="CM30" s="449"/>
      <c r="CN30" s="449"/>
      <c r="CO30" s="449"/>
      <c r="CP30" s="449"/>
      <c r="CQ30" s="449"/>
      <c r="CR30" s="449"/>
      <c r="CS30" s="449"/>
      <c r="CT30" s="449"/>
      <c r="CU30" s="449"/>
      <c r="CV30" s="449"/>
      <c r="CW30" s="449"/>
      <c r="CX30" s="449"/>
      <c r="CY30" s="449"/>
      <c r="CZ30" s="449"/>
      <c r="DA30" s="449"/>
      <c r="DB30" s="449"/>
      <c r="DC30" s="449"/>
      <c r="DD30" s="449"/>
      <c r="DE30" s="449"/>
      <c r="DF30" s="449"/>
      <c r="DG30" s="449"/>
      <c r="DH30" s="449"/>
      <c r="DI30" s="449"/>
      <c r="DJ30" s="449"/>
      <c r="DK30" s="449"/>
      <c r="DL30" s="449"/>
      <c r="DM30" s="449"/>
      <c r="DN30" s="449"/>
      <c r="DO30" s="449"/>
      <c r="DP30" s="449"/>
      <c r="DQ30" s="449"/>
      <c r="DR30" s="449"/>
      <c r="DS30" s="449"/>
      <c r="DT30" s="449"/>
      <c r="DU30" s="449"/>
      <c r="DV30" s="449"/>
      <c r="DW30" s="449"/>
      <c r="DX30" s="449"/>
      <c r="DY30" s="449"/>
      <c r="DZ30" s="449"/>
      <c r="EA30" s="449"/>
      <c r="EB30" s="449"/>
      <c r="EC30" s="449"/>
      <c r="ED30" s="449"/>
      <c r="EE30" s="449"/>
      <c r="EF30" s="449"/>
      <c r="EG30" s="449"/>
      <c r="EH30" s="449"/>
      <c r="EI30" s="449"/>
      <c r="EJ30" s="449"/>
      <c r="EK30" s="449"/>
      <c r="EL30" s="449"/>
      <c r="EM30" s="449"/>
      <c r="EN30" s="449"/>
    </row>
    <row r="31" spans="1:144" s="650" customFormat="1" ht="9" customHeight="1" thickBot="1">
      <c r="A31" s="676"/>
      <c r="B31" s="652"/>
      <c r="C31" s="652"/>
      <c r="D31" s="792"/>
      <c r="E31" s="449"/>
      <c r="F31" s="449"/>
      <c r="G31" s="449"/>
      <c r="H31" s="449"/>
      <c r="I31" s="449"/>
      <c r="J31" s="449"/>
      <c r="K31" s="449"/>
      <c r="L31" s="449"/>
      <c r="M31" s="449"/>
      <c r="N31" s="449"/>
      <c r="O31" s="449"/>
      <c r="P31" s="449"/>
      <c r="Q31" s="449"/>
      <c r="R31" s="449"/>
      <c r="S31" s="449"/>
      <c r="T31" s="449"/>
      <c r="U31" s="449"/>
      <c r="V31" s="449"/>
      <c r="W31" s="449"/>
      <c r="X31" s="449"/>
      <c r="Y31" s="449"/>
      <c r="Z31" s="449"/>
      <c r="AA31" s="449"/>
      <c r="AB31" s="449"/>
      <c r="AC31" s="449"/>
      <c r="AD31" s="449"/>
      <c r="AE31" s="449"/>
      <c r="AF31" s="449"/>
      <c r="AG31" s="449"/>
      <c r="AH31" s="449"/>
      <c r="AI31" s="449"/>
      <c r="AJ31" s="449"/>
      <c r="AK31" s="449"/>
      <c r="AL31" s="449"/>
      <c r="AM31" s="449"/>
      <c r="AN31" s="449"/>
      <c r="AO31" s="449"/>
      <c r="AP31" s="449"/>
      <c r="AQ31" s="449"/>
      <c r="AR31" s="449"/>
      <c r="AS31" s="449"/>
      <c r="AT31" s="449"/>
      <c r="AU31" s="449"/>
      <c r="AV31" s="449"/>
      <c r="AW31" s="449"/>
      <c r="AX31" s="449"/>
      <c r="AY31" s="449"/>
      <c r="AZ31" s="449"/>
      <c r="BA31" s="449"/>
      <c r="BB31" s="449"/>
      <c r="BC31" s="449"/>
      <c r="BD31" s="449"/>
      <c r="BE31" s="449"/>
      <c r="BF31" s="449"/>
      <c r="BG31" s="449"/>
      <c r="BH31" s="449"/>
      <c r="BI31" s="449"/>
      <c r="BJ31" s="449"/>
      <c r="BK31" s="449"/>
      <c r="BL31" s="449"/>
      <c r="BM31" s="449"/>
      <c r="BN31" s="449"/>
      <c r="BO31" s="449"/>
      <c r="BP31" s="449"/>
      <c r="BQ31" s="449"/>
      <c r="BR31" s="449"/>
      <c r="BS31" s="449"/>
      <c r="BT31" s="449"/>
      <c r="BU31" s="449"/>
      <c r="BV31" s="449"/>
      <c r="BW31" s="449"/>
      <c r="BX31" s="449"/>
      <c r="BY31" s="449"/>
      <c r="BZ31" s="449"/>
      <c r="CA31" s="449"/>
      <c r="CB31" s="449"/>
      <c r="CC31" s="449"/>
      <c r="CD31" s="449"/>
      <c r="CE31" s="449"/>
      <c r="CF31" s="449"/>
      <c r="CG31" s="449"/>
      <c r="CH31" s="449"/>
      <c r="CI31" s="449"/>
      <c r="CJ31" s="449"/>
      <c r="CK31" s="449"/>
      <c r="CL31" s="449"/>
      <c r="CM31" s="449"/>
      <c r="CN31" s="449"/>
      <c r="CO31" s="449"/>
      <c r="CP31" s="449"/>
      <c r="CQ31" s="449"/>
      <c r="CR31" s="449"/>
      <c r="CS31" s="449"/>
      <c r="CT31" s="449"/>
      <c r="CU31" s="449"/>
      <c r="CV31" s="449"/>
      <c r="CW31" s="449"/>
      <c r="CX31" s="449"/>
      <c r="CY31" s="449"/>
      <c r="CZ31" s="449"/>
      <c r="DA31" s="449"/>
      <c r="DB31" s="449"/>
      <c r="DC31" s="449"/>
      <c r="DD31" s="449"/>
      <c r="DE31" s="449"/>
      <c r="DF31" s="449"/>
      <c r="DG31" s="449"/>
      <c r="DH31" s="449"/>
      <c r="DI31" s="449"/>
      <c r="DJ31" s="449"/>
      <c r="DK31" s="449"/>
      <c r="DL31" s="449"/>
      <c r="DM31" s="449"/>
      <c r="DN31" s="449"/>
      <c r="DO31" s="449"/>
      <c r="DP31" s="449"/>
      <c r="DQ31" s="449"/>
      <c r="DR31" s="449"/>
      <c r="DS31" s="449"/>
      <c r="DT31" s="449"/>
      <c r="DU31" s="449"/>
      <c r="DV31" s="449"/>
      <c r="DW31" s="449"/>
      <c r="DX31" s="449"/>
      <c r="DY31" s="449"/>
      <c r="DZ31" s="449"/>
      <c r="EA31" s="449"/>
      <c r="EB31" s="449"/>
      <c r="EC31" s="449"/>
      <c r="ED31" s="449"/>
      <c r="EE31" s="449"/>
      <c r="EF31" s="449"/>
      <c r="EG31" s="449"/>
      <c r="EH31" s="449"/>
      <c r="EI31" s="449"/>
      <c r="EJ31" s="449"/>
      <c r="EK31" s="449"/>
      <c r="EL31" s="449"/>
      <c r="EM31" s="449"/>
      <c r="EN31" s="449"/>
    </row>
    <row r="32" spans="1:144">
      <c r="A32" t="s">
        <v>399</v>
      </c>
    </row>
    <row r="33" spans="1:8">
      <c r="A33" s="2049" t="s">
        <v>300</v>
      </c>
      <c r="B33" s="2049"/>
      <c r="C33" s="2049"/>
      <c r="D33" s="2049"/>
    </row>
    <row r="34" spans="1:8" s="104" customFormat="1" ht="13.15" customHeight="1">
      <c r="A34" s="2048" t="s">
        <v>221</v>
      </c>
      <c r="B34" s="2048"/>
      <c r="C34" s="2048"/>
      <c r="D34" s="2048"/>
    </row>
    <row r="35" spans="1:8" s="104" customFormat="1" ht="13.15" customHeight="1">
      <c r="A35" s="2048" t="s">
        <v>196</v>
      </c>
      <c r="B35" s="2048"/>
      <c r="C35" s="2048"/>
      <c r="D35" s="2048"/>
    </row>
    <row r="36" spans="1:8" s="104" customFormat="1" ht="13.15" customHeight="1">
      <c r="A36" s="2048" t="s">
        <v>338</v>
      </c>
      <c r="B36" s="2048"/>
      <c r="C36" s="2048"/>
      <c r="D36" s="2048"/>
    </row>
    <row r="38" spans="1:8">
      <c r="H38" s="14"/>
    </row>
  </sheetData>
  <mergeCells count="5">
    <mergeCell ref="A34:D34"/>
    <mergeCell ref="A35:D35"/>
    <mergeCell ref="A36:D36"/>
    <mergeCell ref="A1:D1"/>
    <mergeCell ref="A33:D33"/>
  </mergeCells>
  <printOptions horizontalCentered="1"/>
  <pageMargins left="0.7" right="0.7" top="0.5" bottom="0.5" header="0.3" footer="0.3"/>
  <pageSetup scale="83" orientation="landscape" r:id="rId1"/>
  <headerFooter scaleWithDoc="0">
    <oddFooter>&amp;R2016 Data Tables</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7E269-8244-42E3-9B4D-CAC5408034ED}">
  <sheetPr>
    <pageSetUpPr fitToPage="1"/>
  </sheetPr>
  <dimension ref="A1:E41"/>
  <sheetViews>
    <sheetView zoomScale="80" zoomScaleNormal="80" workbookViewId="0">
      <pane ySplit="2" topLeftCell="A3" activePane="bottomLeft" state="frozen"/>
      <selection activeCell="G14" sqref="G14"/>
      <selection pane="bottomLeft" sqref="A1:E1"/>
    </sheetView>
  </sheetViews>
  <sheetFormatPr defaultColWidth="9.140625" defaultRowHeight="12.75"/>
  <cols>
    <col min="1" max="1" width="43.7109375" style="6" customWidth="1"/>
    <col min="2" max="3" width="12.7109375" style="6" customWidth="1"/>
    <col min="4" max="5" width="16.7109375" style="6" customWidth="1"/>
    <col min="6" max="6" width="9.140625" style="6"/>
    <col min="7" max="7" width="12.28515625" style="6" customWidth="1"/>
    <col min="8" max="16384" width="9.140625" style="6"/>
  </cols>
  <sheetData>
    <row r="1" spans="1:5" ht="80.099999999999994" customHeight="1" thickBot="1">
      <c r="A1" s="1958" t="s">
        <v>440</v>
      </c>
      <c r="B1" s="1969"/>
      <c r="C1" s="1969"/>
      <c r="D1" s="1969"/>
      <c r="E1" s="1966"/>
    </row>
    <row r="2" spans="1:5" ht="30" customHeight="1" thickBot="1">
      <c r="A2" s="685" t="s">
        <v>212</v>
      </c>
      <c r="B2" s="2143" t="s">
        <v>256</v>
      </c>
      <c r="C2" s="1964"/>
      <c r="D2" s="2144" t="s">
        <v>257</v>
      </c>
      <c r="E2" s="1966"/>
    </row>
    <row r="3" spans="1:5" ht="12.75" customHeight="1">
      <c r="A3" s="784"/>
      <c r="B3" s="787"/>
      <c r="C3" s="788"/>
      <c r="D3" s="780"/>
      <c r="E3" s="781"/>
    </row>
    <row r="4" spans="1:5" ht="12.75" customHeight="1">
      <c r="A4" s="785" t="s">
        <v>986</v>
      </c>
      <c r="B4" s="1600">
        <v>8</v>
      </c>
      <c r="C4" s="1603">
        <v>5.7306590257879654E-3</v>
      </c>
      <c r="D4" s="1471">
        <v>21581</v>
      </c>
      <c r="E4" s="1605">
        <v>2.0952427184466019E-3</v>
      </c>
    </row>
    <row r="5" spans="1:5" ht="12.75" customHeight="1">
      <c r="A5" s="785" t="s">
        <v>987</v>
      </c>
      <c r="B5" s="1600">
        <v>4</v>
      </c>
      <c r="C5" s="1603">
        <v>2.8653295128939827E-3</v>
      </c>
      <c r="D5" s="1471">
        <v>107494</v>
      </c>
      <c r="E5" s="1605">
        <v>1.0436310679611651E-2</v>
      </c>
    </row>
    <row r="6" spans="1:5" ht="12.75" customHeight="1">
      <c r="A6" s="785" t="s">
        <v>988</v>
      </c>
      <c r="B6" s="1600">
        <v>752</v>
      </c>
      <c r="C6" s="1603">
        <v>0.5386819484240688</v>
      </c>
      <c r="D6" s="1471">
        <v>3718845</v>
      </c>
      <c r="E6" s="1605">
        <v>0.36105291262135925</v>
      </c>
    </row>
    <row r="7" spans="1:5" ht="12.75" customHeight="1">
      <c r="A7" s="735" t="s">
        <v>989</v>
      </c>
      <c r="B7" s="1601">
        <v>78</v>
      </c>
      <c r="C7" s="1604">
        <v>5.5873925501432664E-2</v>
      </c>
      <c r="D7" s="1740">
        <v>489725</v>
      </c>
      <c r="E7" s="1606">
        <v>4.7546116504854366E-2</v>
      </c>
    </row>
    <row r="8" spans="1:5" ht="12.75" customHeight="1">
      <c r="A8" s="735" t="s">
        <v>990</v>
      </c>
      <c r="B8" s="1601">
        <v>63</v>
      </c>
      <c r="C8" s="1604">
        <v>4.5128939828080229E-2</v>
      </c>
      <c r="D8" s="1740">
        <v>554692</v>
      </c>
      <c r="E8" s="1606">
        <v>5.3853592233009707E-2</v>
      </c>
    </row>
    <row r="9" spans="1:5" ht="12.75" customHeight="1">
      <c r="A9" s="735" t="s">
        <v>991</v>
      </c>
      <c r="B9" s="1601">
        <v>145</v>
      </c>
      <c r="C9" s="1604">
        <v>0.10386819484240688</v>
      </c>
      <c r="D9" s="1740">
        <v>278871</v>
      </c>
      <c r="E9" s="1606">
        <v>2.707485436893204E-2</v>
      </c>
    </row>
    <row r="10" spans="1:5" ht="12.75" customHeight="1">
      <c r="A10" s="735" t="s">
        <v>992</v>
      </c>
      <c r="B10" s="1601">
        <v>121</v>
      </c>
      <c r="C10" s="1604">
        <v>8.6676217765042973E-2</v>
      </c>
      <c r="D10" s="1740">
        <v>831826</v>
      </c>
      <c r="E10" s="1606">
        <v>8.0759805825242725E-2</v>
      </c>
    </row>
    <row r="11" spans="1:5" ht="12.75" customHeight="1">
      <c r="A11" s="735" t="s">
        <v>993</v>
      </c>
      <c r="B11" s="1601">
        <v>66</v>
      </c>
      <c r="C11" s="1604">
        <v>4.7277936962750719E-2</v>
      </c>
      <c r="D11" s="1740">
        <v>403758</v>
      </c>
      <c r="E11" s="1606">
        <v>3.9199805825242719E-2</v>
      </c>
    </row>
    <row r="12" spans="1:5" ht="12.75" customHeight="1">
      <c r="A12" s="735" t="s">
        <v>994</v>
      </c>
      <c r="B12" s="1601">
        <v>158</v>
      </c>
      <c r="C12" s="1604">
        <v>0.11318051575931232</v>
      </c>
      <c r="D12" s="1740">
        <v>663670</v>
      </c>
      <c r="E12" s="1606">
        <v>6.4433980582524267E-2</v>
      </c>
    </row>
    <row r="13" spans="1:5" ht="12.75" customHeight="1">
      <c r="A13" s="735" t="s">
        <v>995</v>
      </c>
      <c r="B13" s="1601">
        <v>121</v>
      </c>
      <c r="C13" s="1604">
        <v>8.6676217765042973E-2</v>
      </c>
      <c r="D13" s="1740">
        <v>496303</v>
      </c>
      <c r="E13" s="1606">
        <v>4.81847572815534E-2</v>
      </c>
    </row>
    <row r="14" spans="1:5" ht="12.75" customHeight="1">
      <c r="A14" s="785" t="s">
        <v>837</v>
      </c>
      <c r="B14" s="1600">
        <v>136</v>
      </c>
      <c r="C14" s="1603">
        <v>9.7421203438395415E-2</v>
      </c>
      <c r="D14" s="1471">
        <v>1059549</v>
      </c>
      <c r="E14" s="1605">
        <v>0.10286883495145631</v>
      </c>
    </row>
    <row r="15" spans="1:5" ht="12.75" customHeight="1">
      <c r="A15" s="735" t="s">
        <v>842</v>
      </c>
      <c r="B15" s="1601">
        <v>26</v>
      </c>
      <c r="C15" s="1604">
        <v>1.8624641833810889E-2</v>
      </c>
      <c r="D15" s="1740">
        <v>201249</v>
      </c>
      <c r="E15" s="1606">
        <v>1.9538737864077671E-2</v>
      </c>
    </row>
    <row r="16" spans="1:5" ht="12.75" customHeight="1">
      <c r="A16" s="735" t="s">
        <v>996</v>
      </c>
      <c r="B16" s="1601">
        <v>5</v>
      </c>
      <c r="C16" s="1604">
        <v>3.5816618911174787E-3</v>
      </c>
      <c r="D16" s="1740">
        <v>31746</v>
      </c>
      <c r="E16" s="1606">
        <v>3.082135922330097E-3</v>
      </c>
    </row>
    <row r="17" spans="1:5" ht="12.75" customHeight="1">
      <c r="A17" s="735" t="s">
        <v>997</v>
      </c>
      <c r="B17" s="1601">
        <v>5</v>
      </c>
      <c r="C17" s="1604">
        <v>3.5816618911174787E-3</v>
      </c>
      <c r="D17" s="1740">
        <v>82670</v>
      </c>
      <c r="E17" s="1606">
        <v>8.02621359223301E-3</v>
      </c>
    </row>
    <row r="18" spans="1:5" ht="12.75" customHeight="1">
      <c r="A18" s="735" t="s">
        <v>998</v>
      </c>
      <c r="B18" s="1601">
        <v>24</v>
      </c>
      <c r="C18" s="1604">
        <v>1.7191977077363897E-2</v>
      </c>
      <c r="D18" s="1740">
        <v>149978</v>
      </c>
      <c r="E18" s="1606">
        <v>1.4560970873786407E-2</v>
      </c>
    </row>
    <row r="19" spans="1:5" ht="12.75" customHeight="1">
      <c r="A19" s="735" t="s">
        <v>863</v>
      </c>
      <c r="B19" s="1601">
        <v>4</v>
      </c>
      <c r="C19" s="1604">
        <v>2.8653295128939827E-3</v>
      </c>
      <c r="D19" s="1740">
        <v>13248</v>
      </c>
      <c r="E19" s="1606">
        <v>1.2862135922330096E-3</v>
      </c>
    </row>
    <row r="20" spans="1:5" ht="12.75" customHeight="1">
      <c r="A20" s="735" t="s">
        <v>999</v>
      </c>
      <c r="B20" s="1601">
        <v>5</v>
      </c>
      <c r="C20" s="1604">
        <v>3.5816618911174787E-3</v>
      </c>
      <c r="D20" s="1740">
        <v>272844</v>
      </c>
      <c r="E20" s="1606">
        <v>2.6489708737864076E-2</v>
      </c>
    </row>
    <row r="21" spans="1:5" ht="12.75" customHeight="1">
      <c r="A21" s="735" t="s">
        <v>1000</v>
      </c>
      <c r="B21" s="1601">
        <v>8</v>
      </c>
      <c r="C21" s="1604">
        <v>5.7306590257879654E-3</v>
      </c>
      <c r="D21" s="1740">
        <v>7613</v>
      </c>
      <c r="E21" s="1606">
        <v>7.3912621359223298E-4</v>
      </c>
    </row>
    <row r="22" spans="1:5" ht="12.75" customHeight="1">
      <c r="A22" s="735" t="s">
        <v>848</v>
      </c>
      <c r="B22" s="1601">
        <v>59</v>
      </c>
      <c r="C22" s="1604">
        <v>4.2263610315186245E-2</v>
      </c>
      <c r="D22" s="1740">
        <v>300201</v>
      </c>
      <c r="E22" s="1606">
        <v>2.9145728155339806E-2</v>
      </c>
    </row>
    <row r="23" spans="1:5" ht="12.75" customHeight="1">
      <c r="A23" s="785" t="s">
        <v>849</v>
      </c>
      <c r="B23" s="1600">
        <v>144</v>
      </c>
      <c r="C23" s="1603">
        <v>0.10315186246418338</v>
      </c>
      <c r="D23" s="1471">
        <v>1554179</v>
      </c>
      <c r="E23" s="1605">
        <v>0.15089116504854369</v>
      </c>
    </row>
    <row r="24" spans="1:5" ht="12.75" customHeight="1">
      <c r="A24" s="735" t="s">
        <v>1001</v>
      </c>
      <c r="B24" s="1601">
        <v>75</v>
      </c>
      <c r="C24" s="1604">
        <v>5.3724928366762174E-2</v>
      </c>
      <c r="D24" s="1740">
        <v>1398079</v>
      </c>
      <c r="E24" s="1606">
        <v>0.13573582524271843</v>
      </c>
    </row>
    <row r="25" spans="1:5" ht="12.75" customHeight="1">
      <c r="A25" s="735" t="s">
        <v>1002</v>
      </c>
      <c r="B25" s="1601">
        <v>44</v>
      </c>
      <c r="C25" s="1604">
        <v>3.151862464183381E-2</v>
      </c>
      <c r="D25" s="1740">
        <v>101507</v>
      </c>
      <c r="E25" s="1606">
        <v>9.8550485436893209E-3</v>
      </c>
    </row>
    <row r="26" spans="1:5" ht="12.75" customHeight="1">
      <c r="A26" s="735" t="s">
        <v>1003</v>
      </c>
      <c r="B26" s="1601">
        <v>25</v>
      </c>
      <c r="C26" s="1604">
        <v>1.7908309455587391E-2</v>
      </c>
      <c r="D26" s="1740">
        <v>54593</v>
      </c>
      <c r="E26" s="1606">
        <v>5.3002912621359227E-3</v>
      </c>
    </row>
    <row r="27" spans="1:5" ht="12.75" customHeight="1">
      <c r="A27" s="785" t="s">
        <v>853</v>
      </c>
      <c r="B27" s="1602">
        <v>32</v>
      </c>
      <c r="C27" s="1603">
        <v>2.2922636103151862E-2</v>
      </c>
      <c r="D27" s="1346">
        <v>235928</v>
      </c>
      <c r="E27" s="1605">
        <v>2.2905631067961164E-2</v>
      </c>
    </row>
    <row r="28" spans="1:5" ht="12.75" customHeight="1">
      <c r="A28" s="785" t="s">
        <v>854</v>
      </c>
      <c r="B28" s="1602">
        <v>24</v>
      </c>
      <c r="C28" s="1603">
        <v>1.7191977077363897E-2</v>
      </c>
      <c r="D28" s="1346">
        <v>51760</v>
      </c>
      <c r="E28" s="1605">
        <v>5.0252427184466018E-3</v>
      </c>
    </row>
    <row r="29" spans="1:5" ht="12.75" customHeight="1">
      <c r="A29" s="785" t="s">
        <v>855</v>
      </c>
      <c r="B29" s="1602">
        <v>83</v>
      </c>
      <c r="C29" s="1603">
        <v>5.9455587392550142E-2</v>
      </c>
      <c r="D29" s="1346">
        <v>1507083</v>
      </c>
      <c r="E29" s="1605">
        <v>0.14631873786407767</v>
      </c>
    </row>
    <row r="30" spans="1:5" ht="12.75" customHeight="1">
      <c r="A30" s="785" t="s">
        <v>857</v>
      </c>
      <c r="B30" s="1600">
        <v>213</v>
      </c>
      <c r="C30" s="1603">
        <v>0.15257879656160458</v>
      </c>
      <c r="D30" s="1471">
        <v>2043581</v>
      </c>
      <c r="E30" s="1605">
        <v>0.1984059223300971</v>
      </c>
    </row>
    <row r="31" spans="1:5" ht="12.75" customHeight="1">
      <c r="A31" s="735" t="s">
        <v>1004</v>
      </c>
      <c r="B31" s="1601">
        <v>44</v>
      </c>
      <c r="C31" s="1604">
        <v>3.151862464183381E-2</v>
      </c>
      <c r="D31" s="1740">
        <v>353665</v>
      </c>
      <c r="E31" s="1606">
        <v>3.433640776699029E-2</v>
      </c>
    </row>
    <row r="32" spans="1:5" ht="12.75" customHeight="1">
      <c r="A32" s="735" t="s">
        <v>1005</v>
      </c>
      <c r="B32" s="1601">
        <v>17</v>
      </c>
      <c r="C32" s="1604">
        <v>1.2177650429799427E-2</v>
      </c>
      <c r="D32" s="1740">
        <v>524947</v>
      </c>
      <c r="E32" s="1606">
        <v>5.0965728155339805E-2</v>
      </c>
    </row>
    <row r="33" spans="1:5" ht="12.75" customHeight="1">
      <c r="A33" s="735" t="s">
        <v>1006</v>
      </c>
      <c r="B33" s="1601">
        <v>27</v>
      </c>
      <c r="C33" s="1604">
        <v>1.9340974212034383E-2</v>
      </c>
      <c r="D33" s="1740">
        <v>696970</v>
      </c>
      <c r="E33" s="1606">
        <v>6.7666990291262136E-2</v>
      </c>
    </row>
    <row r="34" spans="1:5" ht="12.75" customHeight="1">
      <c r="A34" s="735" t="s">
        <v>859</v>
      </c>
      <c r="B34" s="1601">
        <v>125</v>
      </c>
      <c r="C34" s="1604">
        <v>8.9541547277936964E-2</v>
      </c>
      <c r="D34" s="1740">
        <v>467999</v>
      </c>
      <c r="E34" s="1606">
        <v>4.5436796116504856E-2</v>
      </c>
    </row>
    <row r="35" spans="1:5" ht="12.75" customHeight="1">
      <c r="A35" s="784" t="s">
        <v>150</v>
      </c>
      <c r="B35" s="1601"/>
      <c r="C35" s="1603"/>
      <c r="D35" s="1740"/>
      <c r="E35" s="1605"/>
    </row>
    <row r="36" spans="1:5" ht="12.75" customHeight="1">
      <c r="A36" s="785" t="s">
        <v>861</v>
      </c>
      <c r="B36" s="1600">
        <v>1396</v>
      </c>
      <c r="C36" s="1603">
        <v>1</v>
      </c>
      <c r="D36" s="1471">
        <v>10300000</v>
      </c>
      <c r="E36" s="1605">
        <v>1</v>
      </c>
    </row>
    <row r="37" spans="1:5" ht="12.75" customHeight="1" thickBot="1">
      <c r="A37" s="786"/>
      <c r="B37" s="789"/>
      <c r="C37" s="790"/>
      <c r="D37" s="782"/>
      <c r="E37" s="783"/>
    </row>
    <row r="38" spans="1:5" ht="14.25" customHeight="1"/>
    <row r="39" spans="1:5">
      <c r="A39" s="8" t="s">
        <v>300</v>
      </c>
      <c r="B39" s="105"/>
      <c r="C39" s="105"/>
      <c r="D39" s="105"/>
      <c r="E39" s="105"/>
    </row>
    <row r="40" spans="1:5">
      <c r="A40" s="8" t="s">
        <v>340</v>
      </c>
      <c r="B40" s="105"/>
      <c r="C40" s="105"/>
      <c r="D40" s="105"/>
      <c r="E40" s="105"/>
    </row>
    <row r="41" spans="1:5" ht="32.25" customHeight="1">
      <c r="A41" s="2049" t="s">
        <v>341</v>
      </c>
      <c r="B41" s="2089"/>
      <c r="C41" s="2089"/>
      <c r="D41" s="2089"/>
      <c r="E41" s="2089"/>
    </row>
  </sheetData>
  <mergeCells count="4">
    <mergeCell ref="B2:C2"/>
    <mergeCell ref="D2:E2"/>
    <mergeCell ref="A1:E1"/>
    <mergeCell ref="A41:E41"/>
  </mergeCells>
  <printOptions horizontalCentered="1"/>
  <pageMargins left="0.7" right="0.7" top="0.5" bottom="0.5" header="0.3" footer="0.3"/>
  <pageSetup scale="88" orientation="landscape" r:id="rId1"/>
  <headerFooter scaleWithDoc="0">
    <oddFooter>&amp;R2016 Data Tables</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E684B1-749F-44C3-9D54-27F50BB72B29}">
  <sheetPr>
    <pageSetUpPr fitToPage="1"/>
  </sheetPr>
  <dimension ref="A1:IC39"/>
  <sheetViews>
    <sheetView zoomScale="80" zoomScaleNormal="80" workbookViewId="0">
      <pane ySplit="1" topLeftCell="A11" activePane="bottomLeft" state="frozen"/>
      <selection activeCell="G14" sqref="G14"/>
      <selection pane="bottomLeft" sqref="A1:G1"/>
    </sheetView>
  </sheetViews>
  <sheetFormatPr defaultColWidth="9.140625" defaultRowHeight="12.75"/>
  <cols>
    <col min="1" max="1" width="23.7109375" style="6" customWidth="1"/>
    <col min="2" max="7" width="19.7109375" style="6" customWidth="1"/>
    <col min="8" max="10" width="9.140625" style="23"/>
    <col min="11" max="16384" width="9.140625" style="6"/>
  </cols>
  <sheetData>
    <row r="1" spans="1:237" customFormat="1" ht="80.099999999999994" customHeight="1" thickBot="1">
      <c r="A1" s="1958" t="s">
        <v>441</v>
      </c>
      <c r="B1" s="1959"/>
      <c r="C1" s="1959"/>
      <c r="D1" s="1959"/>
      <c r="E1" s="1959"/>
      <c r="F1" s="1959"/>
      <c r="G1" s="1960"/>
    </row>
    <row r="2" spans="1:237" s="136" customFormat="1" ht="45" customHeight="1" thickBot="1">
      <c r="A2" s="767" t="s">
        <v>226</v>
      </c>
      <c r="B2" s="688" t="s">
        <v>499</v>
      </c>
      <c r="C2" s="688" t="s">
        <v>500</v>
      </c>
      <c r="D2" s="688" t="s">
        <v>494</v>
      </c>
      <c r="E2" s="688" t="s">
        <v>501</v>
      </c>
      <c r="F2" s="688" t="s">
        <v>502</v>
      </c>
      <c r="G2" s="774" t="s">
        <v>495</v>
      </c>
    </row>
    <row r="3" spans="1:237" s="449" customFormat="1" ht="9" customHeight="1">
      <c r="A3" s="529"/>
      <c r="B3" s="621"/>
      <c r="C3" s="621"/>
      <c r="D3" s="775"/>
      <c r="E3" s="621"/>
      <c r="F3" s="621"/>
      <c r="G3" s="776"/>
    </row>
    <row r="4" spans="1:237" s="449" customFormat="1" ht="18" customHeight="1">
      <c r="A4" s="1195">
        <v>1980</v>
      </c>
      <c r="B4" s="1497">
        <v>40362.555168999999</v>
      </c>
      <c r="C4" s="1497">
        <v>52123.017404000006</v>
      </c>
      <c r="D4" s="1824">
        <v>0.77437103949976827</v>
      </c>
      <c r="E4" s="1497">
        <v>17886.756641</v>
      </c>
      <c r="F4" s="1497">
        <v>6126.2944059999973</v>
      </c>
      <c r="G4" s="1825">
        <v>8.5000000000000006E-2</v>
      </c>
    </row>
    <row r="5" spans="1:237" s="449" customFormat="1" ht="9" customHeight="1">
      <c r="A5" s="1195"/>
      <c r="B5" s="1498"/>
      <c r="C5" s="1498"/>
      <c r="D5" s="1824"/>
      <c r="E5" s="621"/>
      <c r="F5" s="621"/>
      <c r="G5" s="1825"/>
    </row>
    <row r="6" spans="1:237" s="449" customFormat="1" ht="18" customHeight="1">
      <c r="A6" s="1195">
        <v>1985</v>
      </c>
      <c r="B6" s="1242">
        <v>88181.67</v>
      </c>
      <c r="C6" s="1242">
        <v>75942.399999999994</v>
      </c>
      <c r="D6" s="1824">
        <v>1.1611651725518299</v>
      </c>
      <c r="E6" s="1242">
        <v>6432.32</v>
      </c>
      <c r="F6" s="1242">
        <v>18671.59</v>
      </c>
      <c r="G6" s="1825">
        <v>9.7500000000000003E-2</v>
      </c>
    </row>
    <row r="7" spans="1:237" s="449" customFormat="1" ht="9" customHeight="1">
      <c r="A7" s="1195"/>
      <c r="B7" s="1242"/>
      <c r="C7" s="1242"/>
      <c r="D7" s="1824"/>
      <c r="E7" s="1242"/>
      <c r="F7" s="1242"/>
      <c r="G7" s="1825"/>
    </row>
    <row r="8" spans="1:237" s="449" customFormat="1" ht="18" customHeight="1">
      <c r="A8" s="1195">
        <v>1990</v>
      </c>
      <c r="B8" s="1242">
        <v>166348.16</v>
      </c>
      <c r="C8" s="1242">
        <v>156148.85</v>
      </c>
      <c r="D8" s="1824">
        <v>1.0653178681751401</v>
      </c>
      <c r="E8" s="1242">
        <v>11573.93</v>
      </c>
      <c r="F8" s="1242">
        <v>21773.24</v>
      </c>
      <c r="G8" s="1825">
        <v>7.2499999999999995E-2</v>
      </c>
    </row>
    <row r="9" spans="1:237" s="449" customFormat="1" ht="18" customHeight="1">
      <c r="A9" s="1195">
        <v>1991</v>
      </c>
      <c r="B9" s="1242">
        <v>165734.18</v>
      </c>
      <c r="C9" s="1242">
        <v>160370.18</v>
      </c>
      <c r="D9" s="1824">
        <v>1.0334476147623</v>
      </c>
      <c r="E9" s="1242">
        <v>13067.89</v>
      </c>
      <c r="F9" s="1242">
        <v>18431.89</v>
      </c>
      <c r="G9" s="1825">
        <v>7.2499999999999995E-2</v>
      </c>
    </row>
    <row r="10" spans="1:237" s="449" customFormat="1" ht="18" customHeight="1">
      <c r="A10" s="1195">
        <v>1992</v>
      </c>
      <c r="B10" s="1242">
        <v>184670.42</v>
      </c>
      <c r="C10" s="1242">
        <v>187828.8</v>
      </c>
      <c r="D10" s="1824">
        <v>0.983184793812238</v>
      </c>
      <c r="E10" s="1242">
        <v>17834.509999999998</v>
      </c>
      <c r="F10" s="1242">
        <v>14676.13</v>
      </c>
      <c r="G10" s="1825">
        <v>6.25E-2</v>
      </c>
    </row>
    <row r="11" spans="1:237" s="34" customFormat="1" ht="18" customHeight="1">
      <c r="A11" s="1195">
        <v>1993</v>
      </c>
      <c r="B11" s="1242">
        <v>197460.92</v>
      </c>
      <c r="C11" s="1242">
        <v>202176.59</v>
      </c>
      <c r="D11" s="1824">
        <v>0.97667548948174499</v>
      </c>
      <c r="E11" s="1242">
        <v>19864.150000000001</v>
      </c>
      <c r="F11" s="1242">
        <v>15148.48</v>
      </c>
      <c r="G11" s="1825">
        <v>6.4000000000000001E-2</v>
      </c>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32"/>
      <c r="CR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c r="DU11" s="32"/>
      <c r="DV11" s="32"/>
      <c r="DW11" s="32"/>
      <c r="DX11" s="32"/>
      <c r="DY11" s="32"/>
      <c r="DZ11" s="32"/>
      <c r="EA11" s="32"/>
      <c r="EB11" s="32"/>
      <c r="EC11" s="32"/>
      <c r="ED11" s="32"/>
      <c r="EE11" s="32"/>
      <c r="EF11" s="32"/>
      <c r="EG11" s="32"/>
      <c r="EH11" s="32"/>
      <c r="EI11" s="32"/>
      <c r="EJ11" s="32"/>
      <c r="EK11" s="32"/>
      <c r="EL11" s="32"/>
      <c r="EM11" s="32"/>
      <c r="EN11" s="32"/>
      <c r="EO11" s="32"/>
      <c r="EP11" s="32"/>
      <c r="EQ11" s="32"/>
      <c r="ER11" s="32"/>
      <c r="ES11" s="32"/>
      <c r="ET11" s="32"/>
      <c r="EU11" s="32"/>
      <c r="EV11" s="32"/>
      <c r="EW11" s="32"/>
      <c r="EX11" s="32"/>
      <c r="EY11" s="32"/>
      <c r="EZ11" s="32"/>
      <c r="FA11" s="32"/>
      <c r="FB11" s="32"/>
      <c r="FC11" s="32"/>
      <c r="FD11" s="32"/>
      <c r="FE11" s="32"/>
      <c r="FF11" s="32"/>
      <c r="FG11" s="32"/>
      <c r="FH11" s="32"/>
      <c r="FI11" s="32"/>
      <c r="FJ11" s="32"/>
      <c r="FK11" s="32"/>
      <c r="FL11" s="32"/>
      <c r="FM11" s="32"/>
      <c r="FN11" s="32"/>
      <c r="FO11" s="32"/>
      <c r="FP11" s="32"/>
      <c r="FQ11" s="32"/>
      <c r="FR11" s="32"/>
      <c r="FS11" s="32"/>
      <c r="FT11" s="32"/>
      <c r="FU11" s="32"/>
      <c r="FV11" s="32"/>
      <c r="FW11" s="32"/>
      <c r="FX11" s="32"/>
      <c r="FY11" s="32"/>
      <c r="FZ11" s="32"/>
      <c r="GA11" s="32"/>
      <c r="GB11" s="32"/>
      <c r="GC11" s="32"/>
      <c r="GD11" s="32"/>
      <c r="GE11" s="32"/>
      <c r="GF11" s="32"/>
      <c r="GG11" s="32"/>
      <c r="GH11" s="32"/>
      <c r="GI11" s="32"/>
      <c r="GJ11" s="32"/>
      <c r="GK11" s="32"/>
      <c r="GL11" s="32"/>
      <c r="GM11" s="32"/>
      <c r="GN11" s="32"/>
      <c r="GO11" s="32"/>
      <c r="GP11" s="32"/>
      <c r="GQ11" s="32"/>
      <c r="GR11" s="32"/>
      <c r="GS11" s="32"/>
      <c r="GT11" s="32"/>
      <c r="GU11" s="32"/>
      <c r="GV11" s="32"/>
      <c r="GW11" s="32"/>
      <c r="GX11" s="32"/>
      <c r="GY11" s="32"/>
      <c r="GZ11" s="32"/>
      <c r="HA11" s="32"/>
      <c r="HB11" s="32"/>
      <c r="HC11" s="32"/>
      <c r="HD11" s="32"/>
      <c r="HE11" s="32"/>
      <c r="HF11" s="32"/>
      <c r="HG11" s="32"/>
      <c r="HH11" s="32"/>
      <c r="HI11" s="32"/>
      <c r="HJ11" s="32"/>
      <c r="HK11" s="32"/>
      <c r="HL11" s="32"/>
      <c r="HM11" s="32"/>
      <c r="HN11" s="32"/>
      <c r="HO11" s="32"/>
      <c r="HP11" s="32"/>
      <c r="HQ11" s="32"/>
      <c r="HR11" s="32"/>
      <c r="HS11" s="32"/>
      <c r="HT11" s="32"/>
      <c r="HU11" s="32"/>
      <c r="HV11" s="32"/>
      <c r="HW11" s="32"/>
      <c r="HX11" s="32"/>
      <c r="HY11" s="32"/>
      <c r="HZ11" s="32"/>
      <c r="IA11" s="32"/>
      <c r="IB11" s="32"/>
      <c r="IC11" s="32"/>
    </row>
    <row r="12" spans="1:237" s="34" customFormat="1" ht="18" customHeight="1">
      <c r="A12" s="1195">
        <v>1994</v>
      </c>
      <c r="B12" s="1242">
        <v>206625.21</v>
      </c>
      <c r="C12" s="1242">
        <v>225981.64</v>
      </c>
      <c r="D12" s="1824">
        <v>0.91434512113461897</v>
      </c>
      <c r="E12" s="1242">
        <v>29193.09</v>
      </c>
      <c r="F12" s="1242">
        <v>9836.66</v>
      </c>
      <c r="G12" s="1825">
        <v>5.6500000000000002E-2</v>
      </c>
      <c r="H12" s="32"/>
      <c r="I12" s="32"/>
      <c r="J12" s="32"/>
      <c r="K12" s="32"/>
      <c r="L12" s="32"/>
      <c r="M12" s="32"/>
      <c r="N12" s="32"/>
      <c r="O12" s="32"/>
      <c r="P12" s="32"/>
      <c r="Q12" s="32"/>
      <c r="R12" s="32"/>
      <c r="S12" s="32"/>
      <c r="T12" s="32"/>
      <c r="U12" s="32"/>
      <c r="V12" s="32"/>
      <c r="W12" s="32"/>
      <c r="X12" s="32"/>
      <c r="Y12" s="32"/>
      <c r="Z12" s="32"/>
      <c r="AA12" s="32"/>
      <c r="AB12" s="32"/>
      <c r="AC12" s="32"/>
      <c r="AD12" s="32"/>
      <c r="AE12" s="32"/>
      <c r="AF12" s="32"/>
      <c r="AG12" s="32"/>
      <c r="AH12" s="32"/>
      <c r="AI12" s="32"/>
      <c r="AJ12" s="32"/>
      <c r="AK12" s="32"/>
      <c r="AL12" s="32"/>
      <c r="AM12" s="32"/>
      <c r="AN12" s="32"/>
      <c r="AO12" s="32"/>
      <c r="AP12" s="32"/>
      <c r="AQ12" s="32"/>
      <c r="AR12" s="32"/>
      <c r="AS12" s="32"/>
      <c r="AT12" s="32"/>
      <c r="AU12" s="32"/>
      <c r="AV12" s="32"/>
      <c r="AW12" s="32"/>
      <c r="AX12" s="32"/>
      <c r="AY12" s="32"/>
      <c r="AZ12" s="32"/>
      <c r="BA12" s="32"/>
      <c r="BB12" s="32"/>
      <c r="BC12" s="32"/>
      <c r="BD12" s="32"/>
      <c r="BE12" s="32"/>
      <c r="BF12" s="32"/>
      <c r="BG12" s="32"/>
      <c r="BH12" s="32"/>
      <c r="BI12" s="32"/>
      <c r="BJ12" s="32"/>
      <c r="BK12" s="32"/>
      <c r="BL12" s="32"/>
      <c r="BM12" s="32"/>
      <c r="BN12" s="32"/>
      <c r="BO12" s="32"/>
      <c r="BP12" s="32"/>
      <c r="BQ12" s="32"/>
      <c r="BR12" s="32"/>
      <c r="BS12" s="32"/>
      <c r="BT12" s="32"/>
      <c r="BU12" s="32"/>
      <c r="BV12" s="32"/>
      <c r="BW12" s="32"/>
      <c r="BX12" s="32"/>
      <c r="BY12" s="32"/>
      <c r="BZ12" s="32"/>
      <c r="CA12" s="32"/>
      <c r="CB12" s="32"/>
      <c r="CC12" s="32"/>
      <c r="CD12" s="32"/>
      <c r="CE12" s="32"/>
      <c r="CF12" s="32"/>
      <c r="CG12" s="32"/>
      <c r="CH12" s="32"/>
      <c r="CI12" s="32"/>
      <c r="CJ12" s="32"/>
      <c r="CK12" s="32"/>
      <c r="CL12" s="32"/>
      <c r="CM12" s="32"/>
      <c r="CN12" s="32"/>
      <c r="CO12" s="32"/>
      <c r="CP12" s="32"/>
      <c r="CQ12" s="32"/>
      <c r="CR12" s="32"/>
      <c r="CS12" s="32"/>
      <c r="CT12" s="32"/>
      <c r="CU12" s="32"/>
      <c r="CV12" s="32"/>
      <c r="CW12" s="32"/>
      <c r="CX12" s="32"/>
      <c r="CY12" s="32"/>
      <c r="CZ12" s="32"/>
      <c r="DA12" s="32"/>
      <c r="DB12" s="32"/>
      <c r="DC12" s="32"/>
      <c r="DD12" s="32"/>
      <c r="DE12" s="32"/>
      <c r="DF12" s="32"/>
      <c r="DG12" s="32"/>
      <c r="DH12" s="32"/>
      <c r="DI12" s="32"/>
      <c r="DJ12" s="32"/>
      <c r="DK12" s="32"/>
      <c r="DL12" s="32"/>
      <c r="DM12" s="32"/>
      <c r="DN12" s="32"/>
      <c r="DO12" s="32"/>
      <c r="DP12" s="32"/>
      <c r="DQ12" s="32"/>
      <c r="DR12" s="32"/>
      <c r="DS12" s="32"/>
      <c r="DT12" s="32"/>
      <c r="DU12" s="32"/>
      <c r="DV12" s="32"/>
      <c r="DW12" s="32"/>
      <c r="DX12" s="32"/>
      <c r="DY12" s="32"/>
      <c r="DZ12" s="32"/>
      <c r="EA12" s="32"/>
      <c r="EB12" s="32"/>
      <c r="EC12" s="32"/>
      <c r="ED12" s="32"/>
      <c r="EE12" s="32"/>
      <c r="EF12" s="32"/>
      <c r="EG12" s="32"/>
      <c r="EH12" s="32"/>
      <c r="EI12" s="32"/>
      <c r="EJ12" s="32"/>
      <c r="EK12" s="32"/>
      <c r="EL12" s="32"/>
      <c r="EM12" s="32"/>
      <c r="EN12" s="32"/>
      <c r="EO12" s="32"/>
      <c r="EP12" s="32"/>
      <c r="EQ12" s="32"/>
      <c r="ER12" s="32"/>
      <c r="ES12" s="32"/>
      <c r="ET12" s="32"/>
      <c r="EU12" s="32"/>
      <c r="EV12" s="32"/>
      <c r="EW12" s="32"/>
      <c r="EX12" s="32"/>
      <c r="EY12" s="32"/>
      <c r="EZ12" s="32"/>
      <c r="FA12" s="32"/>
      <c r="FB12" s="32"/>
      <c r="FC12" s="32"/>
      <c r="FD12" s="32"/>
      <c r="FE12" s="32"/>
      <c r="FF12" s="32"/>
      <c r="FG12" s="32"/>
      <c r="FH12" s="32"/>
      <c r="FI12" s="32"/>
      <c r="FJ12" s="32"/>
      <c r="FK12" s="32"/>
      <c r="FL12" s="32"/>
      <c r="FM12" s="32"/>
      <c r="FN12" s="32"/>
      <c r="FO12" s="32"/>
      <c r="FP12" s="32"/>
      <c r="FQ12" s="32"/>
      <c r="FR12" s="32"/>
      <c r="FS12" s="32"/>
      <c r="FT12" s="32"/>
      <c r="FU12" s="32"/>
      <c r="FV12" s="32"/>
      <c r="FW12" s="32"/>
      <c r="FX12" s="32"/>
      <c r="FY12" s="32"/>
      <c r="FZ12" s="32"/>
      <c r="GA12" s="32"/>
      <c r="GB12" s="32"/>
      <c r="GC12" s="32"/>
      <c r="GD12" s="32"/>
      <c r="GE12" s="32"/>
      <c r="GF12" s="32"/>
      <c r="GG12" s="32"/>
      <c r="GH12" s="32"/>
      <c r="GI12" s="32"/>
      <c r="GJ12" s="32"/>
      <c r="GK12" s="32"/>
      <c r="GL12" s="32"/>
      <c r="GM12" s="32"/>
      <c r="GN12" s="32"/>
      <c r="GO12" s="32"/>
      <c r="GP12" s="32"/>
      <c r="GQ12" s="32"/>
      <c r="GR12" s="32"/>
      <c r="GS12" s="32"/>
      <c r="GT12" s="32"/>
      <c r="GU12" s="32"/>
      <c r="GV12" s="32"/>
      <c r="GW12" s="32"/>
      <c r="GX12" s="32"/>
      <c r="GY12" s="32"/>
      <c r="GZ12" s="32"/>
      <c r="HA12" s="32"/>
      <c r="HB12" s="32"/>
      <c r="HC12" s="32"/>
      <c r="HD12" s="32"/>
      <c r="HE12" s="32"/>
      <c r="HF12" s="32"/>
      <c r="HG12" s="32"/>
      <c r="HH12" s="32"/>
      <c r="HI12" s="32"/>
      <c r="HJ12" s="32"/>
      <c r="HK12" s="32"/>
      <c r="HL12" s="32"/>
      <c r="HM12" s="32"/>
      <c r="HN12" s="32"/>
      <c r="HO12" s="32"/>
      <c r="HP12" s="32"/>
      <c r="HQ12" s="32"/>
      <c r="HR12" s="32"/>
      <c r="HS12" s="32"/>
      <c r="HT12" s="32"/>
      <c r="HU12" s="32"/>
      <c r="HV12" s="32"/>
      <c r="HW12" s="32"/>
      <c r="HX12" s="32"/>
      <c r="HY12" s="32"/>
      <c r="HZ12" s="32"/>
      <c r="IA12" s="32"/>
      <c r="IB12" s="32"/>
      <c r="IC12" s="32"/>
    </row>
    <row r="13" spans="1:237" s="34" customFormat="1" ht="18" customHeight="1">
      <c r="A13" s="1195">
        <v>1995</v>
      </c>
      <c r="B13" s="1242">
        <v>209947.18</v>
      </c>
      <c r="C13" s="1242">
        <v>218457.71</v>
      </c>
      <c r="D13" s="1824">
        <v>0.96104266587798604</v>
      </c>
      <c r="E13" s="1242">
        <v>22726.48</v>
      </c>
      <c r="F13" s="1242">
        <v>14215.95</v>
      </c>
      <c r="G13" s="1825">
        <v>7.1499999999999994E-2</v>
      </c>
      <c r="H13" s="32"/>
      <c r="I13" s="32"/>
      <c r="J13" s="32"/>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2"/>
      <c r="AL13" s="32"/>
      <c r="AM13" s="32"/>
      <c r="AN13" s="32"/>
      <c r="AO13" s="32"/>
      <c r="AP13" s="32"/>
      <c r="AQ13" s="32"/>
      <c r="AR13" s="32"/>
      <c r="AS13" s="32"/>
      <c r="AT13" s="32"/>
      <c r="AU13" s="32"/>
      <c r="AV13" s="32"/>
      <c r="AW13" s="32"/>
      <c r="AX13" s="32"/>
      <c r="AY13" s="32"/>
      <c r="AZ13" s="32"/>
      <c r="BA13" s="32"/>
      <c r="BB13" s="32"/>
      <c r="BC13" s="32"/>
      <c r="BD13" s="32"/>
      <c r="BE13" s="32"/>
      <c r="BF13" s="32"/>
      <c r="BG13" s="32"/>
      <c r="BH13" s="32"/>
      <c r="BI13" s="32"/>
      <c r="BJ13" s="32"/>
      <c r="BK13" s="32"/>
      <c r="BL13" s="32"/>
      <c r="BM13" s="32"/>
      <c r="BN13" s="32"/>
      <c r="BO13" s="32"/>
      <c r="BP13" s="32"/>
      <c r="BQ13" s="32"/>
      <c r="BR13" s="32"/>
      <c r="BS13" s="32"/>
      <c r="BT13" s="32"/>
      <c r="BU13" s="32"/>
      <c r="BV13" s="32"/>
      <c r="BW13" s="32"/>
      <c r="BX13" s="32"/>
      <c r="BY13" s="32"/>
      <c r="BZ13" s="32"/>
      <c r="CA13" s="32"/>
      <c r="CB13" s="32"/>
      <c r="CC13" s="32"/>
      <c r="CD13" s="32"/>
      <c r="CE13" s="32"/>
      <c r="CF13" s="32"/>
      <c r="CG13" s="32"/>
      <c r="CH13" s="32"/>
      <c r="CI13" s="32"/>
      <c r="CJ13" s="32"/>
      <c r="CK13" s="32"/>
      <c r="CL13" s="32"/>
      <c r="CM13" s="32"/>
      <c r="CN13" s="32"/>
      <c r="CO13" s="32"/>
      <c r="CP13" s="32"/>
      <c r="CQ13" s="32"/>
      <c r="CR13" s="32"/>
      <c r="CS13" s="32"/>
      <c r="CT13" s="32"/>
      <c r="CU13" s="32"/>
      <c r="CV13" s="32"/>
      <c r="CW13" s="32"/>
      <c r="CX13" s="32"/>
      <c r="CY13" s="32"/>
      <c r="CZ13" s="32"/>
      <c r="DA13" s="32"/>
      <c r="DB13" s="32"/>
      <c r="DC13" s="32"/>
      <c r="DD13" s="32"/>
      <c r="DE13" s="32"/>
      <c r="DF13" s="32"/>
      <c r="DG13" s="32"/>
      <c r="DH13" s="32"/>
      <c r="DI13" s="32"/>
      <c r="DJ13" s="32"/>
      <c r="DK13" s="32"/>
      <c r="DL13" s="32"/>
      <c r="DM13" s="32"/>
      <c r="DN13" s="32"/>
      <c r="DO13" s="32"/>
      <c r="DP13" s="32"/>
      <c r="DQ13" s="32"/>
      <c r="DR13" s="32"/>
      <c r="DS13" s="32"/>
      <c r="DT13" s="32"/>
      <c r="DU13" s="32"/>
      <c r="DV13" s="32"/>
      <c r="DW13" s="32"/>
      <c r="DX13" s="32"/>
      <c r="DY13" s="32"/>
      <c r="DZ13" s="32"/>
      <c r="EA13" s="32"/>
      <c r="EB13" s="32"/>
      <c r="EC13" s="32"/>
      <c r="ED13" s="32"/>
      <c r="EE13" s="32"/>
      <c r="EF13" s="32"/>
      <c r="EG13" s="32"/>
      <c r="EH13" s="32"/>
      <c r="EI13" s="32"/>
      <c r="EJ13" s="32"/>
      <c r="EK13" s="32"/>
      <c r="EL13" s="32"/>
      <c r="EM13" s="32"/>
      <c r="EN13" s="32"/>
      <c r="EO13" s="32"/>
      <c r="EP13" s="32"/>
      <c r="EQ13" s="32"/>
      <c r="ER13" s="32"/>
      <c r="ES13" s="32"/>
      <c r="ET13" s="32"/>
      <c r="EU13" s="32"/>
      <c r="EV13" s="32"/>
      <c r="EW13" s="32"/>
      <c r="EX13" s="32"/>
      <c r="EY13" s="32"/>
      <c r="EZ13" s="32"/>
      <c r="FA13" s="32"/>
      <c r="FB13" s="32"/>
      <c r="FC13" s="32"/>
      <c r="FD13" s="32"/>
      <c r="FE13" s="32"/>
      <c r="FF13" s="32"/>
      <c r="FG13" s="32"/>
      <c r="FH13" s="32"/>
      <c r="FI13" s="32"/>
      <c r="FJ13" s="32"/>
      <c r="FK13" s="32"/>
      <c r="FL13" s="32"/>
      <c r="FM13" s="32"/>
      <c r="FN13" s="32"/>
      <c r="FO13" s="32"/>
      <c r="FP13" s="32"/>
      <c r="FQ13" s="32"/>
      <c r="FR13" s="32"/>
      <c r="FS13" s="32"/>
      <c r="FT13" s="32"/>
      <c r="FU13" s="32"/>
      <c r="FV13" s="32"/>
      <c r="FW13" s="32"/>
      <c r="FX13" s="32"/>
      <c r="FY13" s="32"/>
      <c r="FZ13" s="32"/>
      <c r="GA13" s="32"/>
      <c r="GB13" s="32"/>
      <c r="GC13" s="32"/>
      <c r="GD13" s="32"/>
      <c r="GE13" s="32"/>
      <c r="GF13" s="32"/>
      <c r="GG13" s="32"/>
      <c r="GH13" s="32"/>
      <c r="GI13" s="32"/>
      <c r="GJ13" s="32"/>
      <c r="GK13" s="32"/>
      <c r="GL13" s="32"/>
      <c r="GM13" s="32"/>
      <c r="GN13" s="32"/>
      <c r="GO13" s="32"/>
      <c r="GP13" s="32"/>
      <c r="GQ13" s="32"/>
      <c r="GR13" s="32"/>
      <c r="GS13" s="32"/>
      <c r="GT13" s="32"/>
      <c r="GU13" s="32"/>
      <c r="GV13" s="32"/>
      <c r="GW13" s="32"/>
      <c r="GX13" s="32"/>
      <c r="GY13" s="32"/>
      <c r="GZ13" s="32"/>
      <c r="HA13" s="32"/>
      <c r="HB13" s="32"/>
      <c r="HC13" s="32"/>
      <c r="HD13" s="32"/>
      <c r="HE13" s="32"/>
      <c r="HF13" s="32"/>
      <c r="HG13" s="32"/>
      <c r="HH13" s="32"/>
      <c r="HI13" s="32"/>
      <c r="HJ13" s="32"/>
      <c r="HK13" s="32"/>
      <c r="HL13" s="32"/>
      <c r="HM13" s="32"/>
      <c r="HN13" s="32"/>
      <c r="HO13" s="32"/>
      <c r="HP13" s="32"/>
      <c r="HQ13" s="32"/>
      <c r="HR13" s="32"/>
      <c r="HS13" s="32"/>
      <c r="HT13" s="32"/>
      <c r="HU13" s="32"/>
      <c r="HV13" s="32"/>
      <c r="HW13" s="32"/>
      <c r="HX13" s="32"/>
      <c r="HY13" s="32"/>
      <c r="HZ13" s="32"/>
      <c r="IA13" s="32"/>
      <c r="IB13" s="32"/>
      <c r="IC13" s="32"/>
    </row>
    <row r="14" spans="1:237" s="34" customFormat="1" ht="18" customHeight="1">
      <c r="A14" s="1195">
        <v>1996</v>
      </c>
      <c r="B14" s="1242">
        <v>238571.03</v>
      </c>
      <c r="C14" s="1242">
        <v>270551.15000000002</v>
      </c>
      <c r="D14" s="1824">
        <v>0.881796399682648</v>
      </c>
      <c r="E14" s="1242">
        <v>40018.81</v>
      </c>
      <c r="F14" s="1242">
        <v>8038.69</v>
      </c>
      <c r="G14" s="1825">
        <v>5.2999999999999999E-2</v>
      </c>
      <c r="H14" s="32"/>
      <c r="I14" s="32"/>
      <c r="J14" s="32"/>
      <c r="K14" s="32"/>
      <c r="L14" s="32"/>
      <c r="M14" s="32"/>
      <c r="N14" s="32"/>
      <c r="O14" s="32"/>
      <c r="P14" s="32"/>
      <c r="Q14" s="32"/>
      <c r="R14" s="32"/>
      <c r="S14" s="32"/>
      <c r="T14" s="32"/>
      <c r="U14" s="32"/>
      <c r="V14" s="32"/>
      <c r="W14" s="32"/>
      <c r="X14" s="32"/>
      <c r="Y14" s="32"/>
      <c r="Z14" s="32"/>
      <c r="AA14" s="32"/>
      <c r="AB14" s="32"/>
      <c r="AC14" s="32"/>
      <c r="AD14" s="32"/>
      <c r="AE14" s="32"/>
      <c r="AF14" s="32"/>
      <c r="AG14" s="32"/>
      <c r="AH14" s="32"/>
      <c r="AI14" s="32"/>
      <c r="AJ14" s="32"/>
      <c r="AK14" s="32"/>
      <c r="AL14" s="32"/>
      <c r="AM14" s="32"/>
      <c r="AN14" s="32"/>
      <c r="AO14" s="32"/>
      <c r="AP14" s="32"/>
      <c r="AQ14" s="32"/>
      <c r="AR14" s="32"/>
      <c r="AS14" s="32"/>
      <c r="AT14" s="32"/>
      <c r="AU14" s="32"/>
      <c r="AV14" s="32"/>
      <c r="AW14" s="32"/>
      <c r="AX14" s="32"/>
      <c r="AY14" s="32"/>
      <c r="AZ14" s="32"/>
      <c r="BA14" s="32"/>
      <c r="BB14" s="32"/>
      <c r="BC14" s="32"/>
      <c r="BD14" s="32"/>
      <c r="BE14" s="32"/>
      <c r="BF14" s="32"/>
      <c r="BG14" s="32"/>
      <c r="BH14" s="32"/>
      <c r="BI14" s="32"/>
      <c r="BJ14" s="32"/>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c r="CL14" s="32"/>
      <c r="CM14" s="32"/>
      <c r="CN14" s="32"/>
      <c r="CO14" s="32"/>
      <c r="CP14" s="32"/>
      <c r="CQ14" s="32"/>
      <c r="CR14" s="32"/>
      <c r="CS14" s="32"/>
      <c r="CT14" s="32"/>
      <c r="CU14" s="32"/>
      <c r="CV14" s="32"/>
      <c r="CW14" s="32"/>
      <c r="CX14" s="32"/>
      <c r="CY14" s="32"/>
      <c r="CZ14" s="32"/>
      <c r="DA14" s="32"/>
      <c r="DB14" s="32"/>
      <c r="DC14" s="32"/>
      <c r="DD14" s="32"/>
      <c r="DE14" s="32"/>
      <c r="DF14" s="32"/>
      <c r="DG14" s="32"/>
      <c r="DH14" s="32"/>
      <c r="DI14" s="32"/>
      <c r="DJ14" s="32"/>
      <c r="DK14" s="32"/>
      <c r="DL14" s="32"/>
      <c r="DM14" s="32"/>
      <c r="DN14" s="32"/>
      <c r="DO14" s="32"/>
      <c r="DP14" s="32"/>
      <c r="DQ14" s="32"/>
      <c r="DR14" s="32"/>
      <c r="DS14" s="32"/>
      <c r="DT14" s="32"/>
      <c r="DU14" s="32"/>
      <c r="DV14" s="32"/>
      <c r="DW14" s="32"/>
      <c r="DX14" s="32"/>
      <c r="DY14" s="32"/>
      <c r="DZ14" s="32"/>
      <c r="EA14" s="32"/>
      <c r="EB14" s="32"/>
      <c r="EC14" s="32"/>
      <c r="ED14" s="32"/>
      <c r="EE14" s="32"/>
      <c r="EF14" s="32"/>
      <c r="EG14" s="32"/>
      <c r="EH14" s="32"/>
      <c r="EI14" s="32"/>
      <c r="EJ14" s="32"/>
      <c r="EK14" s="32"/>
      <c r="EL14" s="32"/>
      <c r="EM14" s="32"/>
      <c r="EN14" s="32"/>
      <c r="EO14" s="32"/>
      <c r="EP14" s="32"/>
      <c r="EQ14" s="32"/>
      <c r="ER14" s="32"/>
      <c r="ES14" s="32"/>
      <c r="ET14" s="32"/>
      <c r="EU14" s="32"/>
      <c r="EV14" s="32"/>
      <c r="EW14" s="32"/>
      <c r="EX14" s="32"/>
      <c r="EY14" s="32"/>
      <c r="EZ14" s="32"/>
      <c r="FA14" s="32"/>
      <c r="FB14" s="32"/>
      <c r="FC14" s="32"/>
      <c r="FD14" s="32"/>
      <c r="FE14" s="32"/>
      <c r="FF14" s="32"/>
      <c r="FG14" s="32"/>
      <c r="FH14" s="32"/>
      <c r="FI14" s="32"/>
      <c r="FJ14" s="32"/>
      <c r="FK14" s="32"/>
      <c r="FL14" s="32"/>
      <c r="FM14" s="32"/>
      <c r="FN14" s="32"/>
      <c r="FO14" s="32"/>
      <c r="FP14" s="32"/>
      <c r="FQ14" s="32"/>
      <c r="FR14" s="32"/>
      <c r="FS14" s="32"/>
      <c r="FT14" s="32"/>
      <c r="FU14" s="32"/>
      <c r="FV14" s="32"/>
      <c r="FW14" s="32"/>
      <c r="FX14" s="32"/>
      <c r="FY14" s="32"/>
      <c r="FZ14" s="32"/>
      <c r="GA14" s="32"/>
      <c r="GB14" s="32"/>
      <c r="GC14" s="32"/>
      <c r="GD14" s="32"/>
      <c r="GE14" s="32"/>
      <c r="GF14" s="32"/>
      <c r="GG14" s="32"/>
      <c r="GH14" s="32"/>
      <c r="GI14" s="32"/>
      <c r="GJ14" s="32"/>
      <c r="GK14" s="32"/>
      <c r="GL14" s="32"/>
      <c r="GM14" s="32"/>
      <c r="GN14" s="32"/>
      <c r="GO14" s="32"/>
      <c r="GP14" s="32"/>
      <c r="GQ14" s="32"/>
      <c r="GR14" s="32"/>
      <c r="GS14" s="32"/>
      <c r="GT14" s="32"/>
      <c r="GU14" s="32"/>
      <c r="GV14" s="32"/>
      <c r="GW14" s="32"/>
      <c r="GX14" s="32"/>
      <c r="GY14" s="32"/>
      <c r="GZ14" s="32"/>
      <c r="HA14" s="32"/>
      <c r="HB14" s="32"/>
      <c r="HC14" s="32"/>
      <c r="HD14" s="32"/>
      <c r="HE14" s="32"/>
      <c r="HF14" s="32"/>
      <c r="HG14" s="32"/>
      <c r="HH14" s="32"/>
      <c r="HI14" s="32"/>
      <c r="HJ14" s="32"/>
      <c r="HK14" s="32"/>
      <c r="HL14" s="32"/>
      <c r="HM14" s="32"/>
      <c r="HN14" s="32"/>
      <c r="HO14" s="32"/>
      <c r="HP14" s="32"/>
      <c r="HQ14" s="32"/>
      <c r="HR14" s="32"/>
      <c r="HS14" s="32"/>
      <c r="HT14" s="32"/>
      <c r="HU14" s="32"/>
      <c r="HV14" s="32"/>
      <c r="HW14" s="32"/>
      <c r="HX14" s="32"/>
      <c r="HY14" s="32"/>
      <c r="HZ14" s="32"/>
      <c r="IA14" s="32"/>
      <c r="IB14" s="32"/>
      <c r="IC14" s="32"/>
    </row>
    <row r="15" spans="1:237" s="34" customFormat="1" ht="18" customHeight="1">
      <c r="A15" s="1195">
        <v>1997</v>
      </c>
      <c r="B15" s="1242">
        <v>268471</v>
      </c>
      <c r="C15" s="1242">
        <v>287569</v>
      </c>
      <c r="D15" s="1824">
        <v>0.93358811276597997</v>
      </c>
      <c r="E15" s="1242">
        <v>32549</v>
      </c>
      <c r="F15" s="1242">
        <v>13452</v>
      </c>
      <c r="G15" s="1825">
        <v>5.8000000000000003E-2</v>
      </c>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c r="AH15" s="32"/>
      <c r="AI15" s="32"/>
      <c r="AJ15" s="32"/>
      <c r="AK15" s="32"/>
      <c r="AL15" s="32"/>
      <c r="AM15" s="32"/>
      <c r="AN15" s="32"/>
      <c r="AO15" s="32"/>
      <c r="AP15" s="32"/>
      <c r="AQ15" s="32"/>
      <c r="AR15" s="32"/>
      <c r="AS15" s="32"/>
      <c r="AT15" s="32"/>
      <c r="AU15" s="32"/>
      <c r="AV15" s="32"/>
      <c r="AW15" s="32"/>
      <c r="AX15" s="32"/>
      <c r="AY15" s="32"/>
      <c r="AZ15" s="32"/>
      <c r="BA15" s="32"/>
      <c r="BB15" s="32"/>
      <c r="BC15" s="32"/>
      <c r="BD15" s="32"/>
      <c r="BE15" s="32"/>
      <c r="BF15" s="32"/>
      <c r="BG15" s="32"/>
      <c r="BH15" s="32"/>
      <c r="BI15" s="32"/>
      <c r="BJ15" s="32"/>
      <c r="BK15" s="32"/>
      <c r="BL15" s="32"/>
      <c r="BM15" s="32"/>
      <c r="BN15" s="32"/>
      <c r="BO15" s="32"/>
      <c r="BP15" s="32"/>
      <c r="BQ15" s="32"/>
      <c r="BR15" s="32"/>
      <c r="BS15" s="32"/>
      <c r="BT15" s="32"/>
      <c r="BU15" s="32"/>
      <c r="BV15" s="32"/>
      <c r="BW15" s="32"/>
      <c r="BX15" s="32"/>
      <c r="BY15" s="32"/>
      <c r="BZ15" s="32"/>
      <c r="CA15" s="32"/>
      <c r="CB15" s="32"/>
      <c r="CC15" s="32"/>
      <c r="CD15" s="32"/>
      <c r="CE15" s="32"/>
      <c r="CF15" s="32"/>
      <c r="CG15" s="32"/>
      <c r="CH15" s="32"/>
      <c r="CI15" s="32"/>
      <c r="CJ15" s="32"/>
      <c r="CK15" s="32"/>
      <c r="CL15" s="32"/>
      <c r="CM15" s="32"/>
      <c r="CN15" s="32"/>
      <c r="CO15" s="32"/>
      <c r="CP15" s="32"/>
      <c r="CQ15" s="32"/>
      <c r="CR15" s="32"/>
      <c r="CS15" s="32"/>
      <c r="CT15" s="32"/>
      <c r="CU15" s="32"/>
      <c r="CV15" s="32"/>
      <c r="CW15" s="32"/>
      <c r="CX15" s="32"/>
      <c r="CY15" s="32"/>
      <c r="CZ15" s="32"/>
      <c r="DA15" s="32"/>
      <c r="DB15" s="32"/>
      <c r="DC15" s="32"/>
      <c r="DD15" s="32"/>
      <c r="DE15" s="32"/>
      <c r="DF15" s="32"/>
      <c r="DG15" s="32"/>
      <c r="DH15" s="32"/>
      <c r="DI15" s="32"/>
      <c r="DJ15" s="32"/>
      <c r="DK15" s="32"/>
      <c r="DL15" s="32"/>
      <c r="DM15" s="32"/>
      <c r="DN15" s="32"/>
      <c r="DO15" s="32"/>
      <c r="DP15" s="32"/>
      <c r="DQ15" s="32"/>
      <c r="DR15" s="32"/>
      <c r="DS15" s="32"/>
      <c r="DT15" s="32"/>
      <c r="DU15" s="32"/>
      <c r="DV15" s="32"/>
      <c r="DW15" s="32"/>
      <c r="DX15" s="32"/>
      <c r="DY15" s="32"/>
      <c r="DZ15" s="32"/>
      <c r="EA15" s="32"/>
      <c r="EB15" s="32"/>
      <c r="EC15" s="32"/>
      <c r="ED15" s="32"/>
      <c r="EE15" s="32"/>
      <c r="EF15" s="32"/>
      <c r="EG15" s="32"/>
      <c r="EH15" s="32"/>
      <c r="EI15" s="32"/>
      <c r="EJ15" s="32"/>
      <c r="EK15" s="32"/>
      <c r="EL15" s="32"/>
      <c r="EM15" s="32"/>
      <c r="EN15" s="32"/>
      <c r="EO15" s="32"/>
      <c r="EP15" s="32"/>
      <c r="EQ15" s="32"/>
      <c r="ER15" s="32"/>
      <c r="ES15" s="32"/>
      <c r="ET15" s="32"/>
      <c r="EU15" s="32"/>
      <c r="EV15" s="32"/>
      <c r="EW15" s="32"/>
      <c r="EX15" s="32"/>
      <c r="EY15" s="32"/>
      <c r="EZ15" s="32"/>
      <c r="FA15" s="32"/>
      <c r="FB15" s="32"/>
      <c r="FC15" s="32"/>
      <c r="FD15" s="32"/>
      <c r="FE15" s="32"/>
      <c r="FF15" s="32"/>
      <c r="FG15" s="32"/>
      <c r="FH15" s="32"/>
      <c r="FI15" s="32"/>
      <c r="FJ15" s="32"/>
      <c r="FK15" s="32"/>
      <c r="FL15" s="32"/>
      <c r="FM15" s="32"/>
      <c r="FN15" s="32"/>
      <c r="FO15" s="32"/>
      <c r="FP15" s="32"/>
      <c r="FQ15" s="32"/>
      <c r="FR15" s="32"/>
      <c r="FS15" s="32"/>
      <c r="FT15" s="32"/>
      <c r="FU15" s="32"/>
      <c r="FV15" s="32"/>
      <c r="FW15" s="32"/>
      <c r="FX15" s="32"/>
      <c r="FY15" s="32"/>
      <c r="FZ15" s="32"/>
      <c r="GA15" s="32"/>
      <c r="GB15" s="32"/>
      <c r="GC15" s="32"/>
      <c r="GD15" s="32"/>
      <c r="GE15" s="32"/>
      <c r="GF15" s="32"/>
      <c r="GG15" s="32"/>
      <c r="GH15" s="32"/>
      <c r="GI15" s="32"/>
      <c r="GJ15" s="32"/>
      <c r="GK15" s="32"/>
      <c r="GL15" s="32"/>
      <c r="GM15" s="32"/>
      <c r="GN15" s="32"/>
      <c r="GO15" s="32"/>
      <c r="GP15" s="32"/>
      <c r="GQ15" s="32"/>
      <c r="GR15" s="32"/>
      <c r="GS15" s="32"/>
      <c r="GT15" s="32"/>
      <c r="GU15" s="32"/>
      <c r="GV15" s="32"/>
      <c r="GW15" s="32"/>
      <c r="GX15" s="32"/>
      <c r="GY15" s="32"/>
      <c r="GZ15" s="32"/>
      <c r="HA15" s="32"/>
      <c r="HB15" s="32"/>
      <c r="HC15" s="32"/>
      <c r="HD15" s="32"/>
      <c r="HE15" s="32"/>
      <c r="HF15" s="32"/>
      <c r="HG15" s="32"/>
      <c r="HH15" s="32"/>
      <c r="HI15" s="32"/>
      <c r="HJ15" s="32"/>
      <c r="HK15" s="32"/>
      <c r="HL15" s="32"/>
      <c r="HM15" s="32"/>
      <c r="HN15" s="32"/>
      <c r="HO15" s="32"/>
      <c r="HP15" s="32"/>
      <c r="HQ15" s="32"/>
      <c r="HR15" s="32"/>
      <c r="HS15" s="32"/>
      <c r="HT15" s="32"/>
      <c r="HU15" s="32"/>
      <c r="HV15" s="32"/>
      <c r="HW15" s="32"/>
      <c r="HX15" s="32"/>
      <c r="HY15" s="32"/>
      <c r="HZ15" s="32"/>
      <c r="IA15" s="32"/>
      <c r="IB15" s="32"/>
      <c r="IC15" s="32"/>
    </row>
    <row r="16" spans="1:237" s="34" customFormat="1" ht="18" customHeight="1">
      <c r="A16" s="1195">
        <v>1998</v>
      </c>
      <c r="B16" s="1242">
        <v>304158</v>
      </c>
      <c r="C16" s="1242">
        <v>331017</v>
      </c>
      <c r="D16" s="1824">
        <v>0.91885915224897796</v>
      </c>
      <c r="E16" s="1242">
        <v>39497</v>
      </c>
      <c r="F16" s="1242">
        <v>12638</v>
      </c>
      <c r="G16" s="1825">
        <v>5.3999999999999999E-2</v>
      </c>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c r="BM16" s="32"/>
      <c r="BN16" s="32"/>
      <c r="BO16" s="32"/>
      <c r="BP16" s="32"/>
      <c r="BQ16" s="32"/>
      <c r="BR16" s="32"/>
      <c r="BS16" s="32"/>
      <c r="BT16" s="32"/>
      <c r="BU16" s="32"/>
      <c r="BV16" s="32"/>
      <c r="BW16" s="32"/>
      <c r="BX16" s="32"/>
      <c r="BY16" s="32"/>
      <c r="BZ16" s="32"/>
      <c r="CA16" s="32"/>
      <c r="CB16" s="32"/>
      <c r="CC16" s="32"/>
      <c r="CD16" s="32"/>
      <c r="CE16" s="32"/>
      <c r="CF16" s="32"/>
      <c r="CG16" s="32"/>
      <c r="CH16" s="32"/>
      <c r="CI16" s="32"/>
      <c r="CJ16" s="32"/>
      <c r="CK16" s="32"/>
      <c r="CL16" s="32"/>
      <c r="CM16" s="32"/>
      <c r="CN16" s="32"/>
      <c r="CO16" s="32"/>
      <c r="CP16" s="32"/>
      <c r="CQ16" s="32"/>
      <c r="CR16" s="32"/>
      <c r="CS16" s="32"/>
      <c r="CT16" s="32"/>
      <c r="CU16" s="32"/>
      <c r="CV16" s="32"/>
      <c r="CW16" s="32"/>
      <c r="CX16" s="32"/>
      <c r="CY16" s="32"/>
      <c r="CZ16" s="32"/>
      <c r="DA16" s="32"/>
      <c r="DB16" s="32"/>
      <c r="DC16" s="32"/>
      <c r="DD16" s="32"/>
      <c r="DE16" s="32"/>
      <c r="DF16" s="32"/>
      <c r="DG16" s="32"/>
      <c r="DH16" s="32"/>
      <c r="DI16" s="32"/>
      <c r="DJ16" s="32"/>
      <c r="DK16" s="32"/>
      <c r="DL16" s="32"/>
      <c r="DM16" s="32"/>
      <c r="DN16" s="32"/>
      <c r="DO16" s="32"/>
      <c r="DP16" s="32"/>
      <c r="DQ16" s="32"/>
      <c r="DR16" s="32"/>
      <c r="DS16" s="32"/>
      <c r="DT16" s="32"/>
      <c r="DU16" s="32"/>
      <c r="DV16" s="32"/>
      <c r="DW16" s="32"/>
      <c r="DX16" s="32"/>
      <c r="DY16" s="32"/>
      <c r="DZ16" s="32"/>
      <c r="EA16" s="32"/>
      <c r="EB16" s="32"/>
      <c r="EC16" s="32"/>
      <c r="ED16" s="32"/>
      <c r="EE16" s="32"/>
      <c r="EF16" s="32"/>
      <c r="EG16" s="32"/>
      <c r="EH16" s="32"/>
      <c r="EI16" s="32"/>
      <c r="EJ16" s="32"/>
      <c r="EK16" s="32"/>
      <c r="EL16" s="32"/>
      <c r="EM16" s="32"/>
      <c r="EN16" s="32"/>
      <c r="EO16" s="32"/>
      <c r="EP16" s="32"/>
      <c r="EQ16" s="32"/>
      <c r="ER16" s="32"/>
      <c r="ES16" s="32"/>
      <c r="ET16" s="32"/>
      <c r="EU16" s="32"/>
      <c r="EV16" s="32"/>
      <c r="EW16" s="32"/>
      <c r="EX16" s="32"/>
      <c r="EY16" s="32"/>
      <c r="EZ16" s="32"/>
      <c r="FA16" s="32"/>
      <c r="FB16" s="32"/>
      <c r="FC16" s="32"/>
      <c r="FD16" s="32"/>
      <c r="FE16" s="32"/>
      <c r="FF16" s="32"/>
      <c r="FG16" s="32"/>
      <c r="FH16" s="32"/>
      <c r="FI16" s="32"/>
      <c r="FJ16" s="32"/>
      <c r="FK16" s="32"/>
      <c r="FL16" s="32"/>
      <c r="FM16" s="32"/>
      <c r="FN16" s="32"/>
      <c r="FO16" s="32"/>
      <c r="FP16" s="32"/>
      <c r="FQ16" s="32"/>
      <c r="FR16" s="32"/>
      <c r="FS16" s="32"/>
      <c r="FT16" s="32"/>
      <c r="FU16" s="32"/>
      <c r="FV16" s="32"/>
      <c r="FW16" s="32"/>
      <c r="FX16" s="32"/>
      <c r="FY16" s="32"/>
      <c r="FZ16" s="32"/>
      <c r="GA16" s="32"/>
      <c r="GB16" s="32"/>
      <c r="GC16" s="32"/>
      <c r="GD16" s="32"/>
      <c r="GE16" s="32"/>
      <c r="GF16" s="32"/>
      <c r="GG16" s="32"/>
      <c r="GH16" s="32"/>
      <c r="GI16" s="32"/>
      <c r="GJ16" s="32"/>
      <c r="GK16" s="32"/>
      <c r="GL16" s="32"/>
      <c r="GM16" s="32"/>
      <c r="GN16" s="32"/>
      <c r="GO16" s="32"/>
      <c r="GP16" s="32"/>
      <c r="GQ16" s="32"/>
      <c r="GR16" s="32"/>
      <c r="GS16" s="32"/>
      <c r="GT16" s="32"/>
      <c r="GU16" s="32"/>
      <c r="GV16" s="32"/>
      <c r="GW16" s="32"/>
      <c r="GX16" s="32"/>
      <c r="GY16" s="32"/>
      <c r="GZ16" s="32"/>
      <c r="HA16" s="32"/>
      <c r="HB16" s="32"/>
      <c r="HC16" s="32"/>
      <c r="HD16" s="32"/>
      <c r="HE16" s="32"/>
      <c r="HF16" s="32"/>
      <c r="HG16" s="32"/>
      <c r="HH16" s="32"/>
      <c r="HI16" s="32"/>
      <c r="HJ16" s="32"/>
      <c r="HK16" s="32"/>
      <c r="HL16" s="32"/>
      <c r="HM16" s="32"/>
      <c r="HN16" s="32"/>
      <c r="HO16" s="32"/>
      <c r="HP16" s="32"/>
      <c r="HQ16" s="32"/>
      <c r="HR16" s="32"/>
      <c r="HS16" s="32"/>
      <c r="HT16" s="32"/>
      <c r="HU16" s="32"/>
      <c r="HV16" s="32"/>
      <c r="HW16" s="32"/>
      <c r="HX16" s="32"/>
      <c r="HY16" s="32"/>
      <c r="HZ16" s="32"/>
      <c r="IA16" s="32"/>
      <c r="IB16" s="32"/>
      <c r="IC16" s="32"/>
    </row>
    <row r="17" spans="1:237" s="34" customFormat="1" ht="18" customHeight="1">
      <c r="A17" s="1195">
        <v>1999</v>
      </c>
      <c r="B17" s="1242">
        <v>320704.23</v>
      </c>
      <c r="C17" s="1242">
        <v>351020.53</v>
      </c>
      <c r="D17" s="1824">
        <v>0.91363382648872404</v>
      </c>
      <c r="E17" s="1242">
        <v>44378.9</v>
      </c>
      <c r="F17" s="1242">
        <v>14062.59</v>
      </c>
      <c r="G17" s="1825">
        <v>5.2999999999999999E-2</v>
      </c>
      <c r="H17" s="32"/>
      <c r="I17" s="32"/>
      <c r="J17" s="32"/>
      <c r="K17" s="32"/>
      <c r="L17" s="32"/>
      <c r="M17" s="32"/>
      <c r="N17" s="32"/>
      <c r="O17" s="32"/>
      <c r="P17" s="32"/>
      <c r="Q17" s="32"/>
      <c r="R17" s="32"/>
      <c r="S17" s="32"/>
      <c r="T17" s="32"/>
      <c r="U17" s="32"/>
      <c r="V17" s="32"/>
      <c r="W17" s="32"/>
      <c r="X17" s="32"/>
      <c r="Y17" s="32"/>
      <c r="Z17" s="32"/>
      <c r="AA17" s="32"/>
      <c r="AB17" s="32"/>
      <c r="AC17" s="32"/>
      <c r="AD17" s="32"/>
      <c r="AE17" s="32"/>
      <c r="AF17" s="32"/>
      <c r="AG17" s="32"/>
      <c r="AH17" s="32"/>
      <c r="AI17" s="32"/>
      <c r="AJ17" s="32"/>
      <c r="AK17" s="32"/>
      <c r="AL17" s="32"/>
      <c r="AM17" s="32"/>
      <c r="AN17" s="32"/>
      <c r="AO17" s="32"/>
      <c r="AP17" s="32"/>
      <c r="AQ17" s="32"/>
      <c r="AR17" s="32"/>
      <c r="AS17" s="32"/>
      <c r="AT17" s="32"/>
      <c r="AU17" s="32"/>
      <c r="AV17" s="32"/>
      <c r="AW17" s="32"/>
      <c r="AX17" s="32"/>
      <c r="AY17" s="32"/>
      <c r="AZ17" s="32"/>
      <c r="BA17" s="32"/>
      <c r="BB17" s="32"/>
      <c r="BC17" s="32"/>
      <c r="BD17" s="32"/>
      <c r="BE17" s="32"/>
      <c r="BF17" s="32"/>
      <c r="BG17" s="32"/>
      <c r="BH17" s="32"/>
      <c r="BI17" s="32"/>
      <c r="BJ17" s="32"/>
      <c r="BK17" s="32"/>
      <c r="BL17" s="32"/>
      <c r="BM17" s="32"/>
      <c r="BN17" s="32"/>
      <c r="BO17" s="32"/>
      <c r="BP17" s="32"/>
      <c r="BQ17" s="32"/>
      <c r="BR17" s="32"/>
      <c r="BS17" s="32"/>
      <c r="BT17" s="32"/>
      <c r="BU17" s="32"/>
      <c r="BV17" s="32"/>
      <c r="BW17" s="32"/>
      <c r="BX17" s="32"/>
      <c r="BY17" s="32"/>
      <c r="BZ17" s="32"/>
      <c r="CA17" s="32"/>
      <c r="CB17" s="32"/>
      <c r="CC17" s="32"/>
      <c r="CD17" s="32"/>
      <c r="CE17" s="32"/>
      <c r="CF17" s="32"/>
      <c r="CG17" s="32"/>
      <c r="CH17" s="32"/>
      <c r="CI17" s="32"/>
      <c r="CJ17" s="32"/>
      <c r="CK17" s="32"/>
      <c r="CL17" s="32"/>
      <c r="CM17" s="32"/>
      <c r="CN17" s="32"/>
      <c r="CO17" s="32"/>
      <c r="CP17" s="32"/>
      <c r="CQ17" s="32"/>
      <c r="CR17" s="32"/>
      <c r="CS17" s="32"/>
      <c r="CT17" s="32"/>
      <c r="CU17" s="32"/>
      <c r="CV17" s="32"/>
      <c r="CW17" s="32"/>
      <c r="CX17" s="32"/>
      <c r="CY17" s="32"/>
      <c r="CZ17" s="32"/>
      <c r="DA17" s="32"/>
      <c r="DB17" s="32"/>
      <c r="DC17" s="32"/>
      <c r="DD17" s="32"/>
      <c r="DE17" s="32"/>
      <c r="DF17" s="32"/>
      <c r="DG17" s="32"/>
      <c r="DH17" s="32"/>
      <c r="DI17" s="32"/>
      <c r="DJ17" s="32"/>
      <c r="DK17" s="32"/>
      <c r="DL17" s="32"/>
      <c r="DM17" s="32"/>
      <c r="DN17" s="32"/>
      <c r="DO17" s="32"/>
      <c r="DP17" s="32"/>
      <c r="DQ17" s="32"/>
      <c r="DR17" s="32"/>
      <c r="DS17" s="32"/>
      <c r="DT17" s="32"/>
      <c r="DU17" s="32"/>
      <c r="DV17" s="32"/>
      <c r="DW17" s="32"/>
      <c r="DX17" s="32"/>
      <c r="DY17" s="32"/>
      <c r="DZ17" s="32"/>
      <c r="EA17" s="32"/>
      <c r="EB17" s="32"/>
      <c r="EC17" s="32"/>
      <c r="ED17" s="32"/>
      <c r="EE17" s="32"/>
      <c r="EF17" s="32"/>
      <c r="EG17" s="32"/>
      <c r="EH17" s="32"/>
      <c r="EI17" s="32"/>
      <c r="EJ17" s="32"/>
      <c r="EK17" s="32"/>
      <c r="EL17" s="32"/>
      <c r="EM17" s="32"/>
      <c r="EN17" s="32"/>
      <c r="EO17" s="32"/>
      <c r="EP17" s="32"/>
      <c r="EQ17" s="32"/>
      <c r="ER17" s="32"/>
      <c r="ES17" s="32"/>
      <c r="ET17" s="32"/>
      <c r="EU17" s="32"/>
      <c r="EV17" s="32"/>
      <c r="EW17" s="32"/>
      <c r="EX17" s="32"/>
      <c r="EY17" s="32"/>
      <c r="EZ17" s="32"/>
      <c r="FA17" s="32"/>
      <c r="FB17" s="32"/>
      <c r="FC17" s="32"/>
      <c r="FD17" s="32"/>
      <c r="FE17" s="32"/>
      <c r="FF17" s="32"/>
      <c r="FG17" s="32"/>
      <c r="FH17" s="32"/>
      <c r="FI17" s="32"/>
      <c r="FJ17" s="32"/>
      <c r="FK17" s="32"/>
      <c r="FL17" s="32"/>
      <c r="FM17" s="32"/>
      <c r="FN17" s="32"/>
      <c r="FO17" s="32"/>
      <c r="FP17" s="32"/>
      <c r="FQ17" s="32"/>
      <c r="FR17" s="32"/>
      <c r="FS17" s="32"/>
      <c r="FT17" s="32"/>
      <c r="FU17" s="32"/>
      <c r="FV17" s="32"/>
      <c r="FW17" s="32"/>
      <c r="FX17" s="32"/>
      <c r="FY17" s="32"/>
      <c r="FZ17" s="32"/>
      <c r="GA17" s="32"/>
      <c r="GB17" s="32"/>
      <c r="GC17" s="32"/>
      <c r="GD17" s="32"/>
      <c r="GE17" s="32"/>
      <c r="GF17" s="32"/>
      <c r="GG17" s="32"/>
      <c r="GH17" s="32"/>
      <c r="GI17" s="32"/>
      <c r="GJ17" s="32"/>
      <c r="GK17" s="32"/>
      <c r="GL17" s="32"/>
      <c r="GM17" s="32"/>
      <c r="GN17" s="32"/>
      <c r="GO17" s="32"/>
      <c r="GP17" s="32"/>
      <c r="GQ17" s="32"/>
      <c r="GR17" s="32"/>
      <c r="GS17" s="32"/>
      <c r="GT17" s="32"/>
      <c r="GU17" s="32"/>
      <c r="GV17" s="32"/>
      <c r="GW17" s="32"/>
      <c r="GX17" s="32"/>
      <c r="GY17" s="32"/>
      <c r="GZ17" s="32"/>
      <c r="HA17" s="32"/>
      <c r="HB17" s="32"/>
      <c r="HC17" s="32"/>
      <c r="HD17" s="32"/>
      <c r="HE17" s="32"/>
      <c r="HF17" s="32"/>
      <c r="HG17" s="32"/>
      <c r="HH17" s="32"/>
      <c r="HI17" s="32"/>
      <c r="HJ17" s="32"/>
      <c r="HK17" s="32"/>
      <c r="HL17" s="32"/>
      <c r="HM17" s="32"/>
      <c r="HN17" s="32"/>
      <c r="HO17" s="32"/>
      <c r="HP17" s="32"/>
      <c r="HQ17" s="32"/>
      <c r="HR17" s="32"/>
      <c r="HS17" s="32"/>
      <c r="HT17" s="32"/>
      <c r="HU17" s="32"/>
      <c r="HV17" s="32"/>
      <c r="HW17" s="32"/>
      <c r="HX17" s="32"/>
      <c r="HY17" s="32"/>
      <c r="HZ17" s="32"/>
      <c r="IA17" s="32"/>
      <c r="IB17" s="32"/>
      <c r="IC17" s="32"/>
    </row>
    <row r="18" spans="1:237" s="34" customFormat="1" ht="18" customHeight="1">
      <c r="A18" s="1195">
        <v>2000</v>
      </c>
      <c r="B18" s="1242">
        <v>356659.09</v>
      </c>
      <c r="C18" s="1242">
        <v>339740.86</v>
      </c>
      <c r="D18" s="1824">
        <v>1.0497974544480799</v>
      </c>
      <c r="E18" s="1242">
        <v>21135.279999999999</v>
      </c>
      <c r="F18" s="1242">
        <v>38053.5</v>
      </c>
      <c r="G18" s="1825">
        <v>7.0000000000000007E-2</v>
      </c>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32"/>
      <c r="BE18" s="32"/>
      <c r="BF18" s="32"/>
      <c r="BG18" s="32"/>
      <c r="BH18" s="32"/>
      <c r="BI18" s="32"/>
      <c r="BJ18" s="32"/>
      <c r="BK18" s="32"/>
      <c r="BL18" s="32"/>
      <c r="BM18" s="32"/>
      <c r="BN18" s="32"/>
      <c r="BO18" s="32"/>
      <c r="BP18" s="32"/>
      <c r="BQ18" s="32"/>
      <c r="BR18" s="32"/>
      <c r="BS18" s="32"/>
      <c r="BT18" s="32"/>
      <c r="BU18" s="32"/>
      <c r="BV18" s="32"/>
      <c r="BW18" s="32"/>
      <c r="BX18" s="32"/>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32"/>
      <c r="DJ18" s="32"/>
      <c r="DK18" s="32"/>
      <c r="DL18" s="32"/>
      <c r="DM18" s="32"/>
      <c r="DN18" s="32"/>
      <c r="DO18" s="32"/>
      <c r="DP18" s="32"/>
      <c r="DQ18" s="32"/>
      <c r="DR18" s="32"/>
      <c r="DS18" s="32"/>
      <c r="DT18" s="32"/>
      <c r="DU18" s="32"/>
      <c r="DV18" s="32"/>
      <c r="DW18" s="32"/>
      <c r="DX18" s="32"/>
      <c r="DY18" s="32"/>
      <c r="DZ18" s="32"/>
      <c r="EA18" s="32"/>
      <c r="EB18" s="32"/>
      <c r="EC18" s="32"/>
      <c r="ED18" s="32"/>
      <c r="EE18" s="32"/>
      <c r="EF18" s="32"/>
      <c r="EG18" s="32"/>
      <c r="EH18" s="32"/>
      <c r="EI18" s="32"/>
      <c r="EJ18" s="32"/>
      <c r="EK18" s="32"/>
      <c r="EL18" s="32"/>
      <c r="EM18" s="32"/>
      <c r="EN18" s="32"/>
      <c r="EO18" s="32"/>
      <c r="EP18" s="32"/>
      <c r="EQ18" s="32"/>
      <c r="ER18" s="32"/>
      <c r="ES18" s="32"/>
      <c r="ET18" s="32"/>
      <c r="EU18" s="32"/>
      <c r="EV18" s="32"/>
      <c r="EW18" s="32"/>
      <c r="EX18" s="32"/>
      <c r="EY18" s="32"/>
      <c r="EZ18" s="32"/>
      <c r="FA18" s="32"/>
      <c r="FB18" s="32"/>
      <c r="FC18" s="32"/>
      <c r="FD18" s="32"/>
      <c r="FE18" s="32"/>
      <c r="FF18" s="32"/>
      <c r="FG18" s="32"/>
      <c r="FH18" s="32"/>
      <c r="FI18" s="32"/>
      <c r="FJ18" s="32"/>
      <c r="FK18" s="32"/>
      <c r="FL18" s="32"/>
      <c r="FM18" s="32"/>
      <c r="FN18" s="32"/>
      <c r="FO18" s="32"/>
      <c r="FP18" s="32"/>
      <c r="FQ18" s="32"/>
      <c r="FR18" s="32"/>
      <c r="FS18" s="32"/>
      <c r="FT18" s="32"/>
      <c r="FU18" s="32"/>
      <c r="FV18" s="32"/>
      <c r="FW18" s="32"/>
      <c r="FX18" s="32"/>
      <c r="FY18" s="32"/>
      <c r="FZ18" s="32"/>
      <c r="GA18" s="32"/>
      <c r="GB18" s="32"/>
      <c r="GC18" s="32"/>
      <c r="GD18" s="32"/>
      <c r="GE18" s="32"/>
      <c r="GF18" s="32"/>
      <c r="GG18" s="32"/>
      <c r="GH18" s="32"/>
      <c r="GI18" s="32"/>
      <c r="GJ18" s="32"/>
      <c r="GK18" s="32"/>
      <c r="GL18" s="32"/>
      <c r="GM18" s="32"/>
      <c r="GN18" s="32"/>
      <c r="GO18" s="32"/>
      <c r="GP18" s="32"/>
      <c r="GQ18" s="32"/>
      <c r="GR18" s="32"/>
      <c r="GS18" s="32"/>
      <c r="GT18" s="32"/>
      <c r="GU18" s="32"/>
      <c r="GV18" s="32"/>
      <c r="GW18" s="32"/>
      <c r="GX18" s="32"/>
      <c r="GY18" s="32"/>
      <c r="GZ18" s="32"/>
      <c r="HA18" s="32"/>
      <c r="HB18" s="32"/>
      <c r="HC18" s="32"/>
      <c r="HD18" s="32"/>
      <c r="HE18" s="32"/>
      <c r="HF18" s="32"/>
      <c r="HG18" s="32"/>
      <c r="HH18" s="32"/>
      <c r="HI18" s="32"/>
      <c r="HJ18" s="32"/>
      <c r="HK18" s="32"/>
      <c r="HL18" s="32"/>
      <c r="HM18" s="32"/>
      <c r="HN18" s="32"/>
      <c r="HO18" s="32"/>
      <c r="HP18" s="32"/>
      <c r="HQ18" s="32"/>
      <c r="HR18" s="32"/>
      <c r="HS18" s="32"/>
      <c r="HT18" s="32"/>
      <c r="HU18" s="32"/>
      <c r="HV18" s="32"/>
      <c r="HW18" s="32"/>
      <c r="HX18" s="32"/>
      <c r="HY18" s="32"/>
      <c r="HZ18" s="32"/>
      <c r="IA18" s="32"/>
      <c r="IB18" s="32"/>
      <c r="IC18" s="32"/>
    </row>
    <row r="19" spans="1:237" s="34" customFormat="1" ht="18" customHeight="1">
      <c r="A19" s="1195">
        <v>2001</v>
      </c>
      <c r="B19" s="1242">
        <v>351108.33</v>
      </c>
      <c r="C19" s="1242">
        <v>385271.77</v>
      </c>
      <c r="D19" s="1824">
        <v>0.91132638656603404</v>
      </c>
      <c r="E19" s="1242">
        <v>48411.96</v>
      </c>
      <c r="F19" s="1242">
        <v>14248.52</v>
      </c>
      <c r="G19" s="1825">
        <v>6.4000000000000001E-2</v>
      </c>
      <c r="H19" s="32"/>
      <c r="I19" s="32"/>
      <c r="J19" s="32"/>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2"/>
      <c r="DM19" s="32"/>
      <c r="DN19" s="32"/>
      <c r="DO19" s="32"/>
      <c r="DP19" s="32"/>
      <c r="DQ19" s="32"/>
      <c r="DR19" s="32"/>
      <c r="DS19" s="32"/>
      <c r="DT19" s="32"/>
      <c r="DU19" s="32"/>
      <c r="DV19" s="32"/>
      <c r="DW19" s="32"/>
      <c r="DX19" s="32"/>
      <c r="DY19" s="32"/>
      <c r="DZ19" s="32"/>
      <c r="EA19" s="32"/>
      <c r="EB19" s="32"/>
      <c r="EC19" s="32"/>
      <c r="ED19" s="32"/>
      <c r="EE19" s="32"/>
      <c r="EF19" s="32"/>
      <c r="EG19" s="32"/>
      <c r="EH19" s="32"/>
      <c r="EI19" s="32"/>
      <c r="EJ19" s="32"/>
      <c r="EK19" s="32"/>
      <c r="EL19" s="32"/>
      <c r="EM19" s="32"/>
      <c r="EN19" s="32"/>
      <c r="EO19" s="32"/>
      <c r="EP19" s="32"/>
      <c r="EQ19" s="32"/>
      <c r="ER19" s="32"/>
      <c r="ES19" s="32"/>
      <c r="ET19" s="32"/>
      <c r="EU19" s="32"/>
      <c r="EV19" s="32"/>
      <c r="EW19" s="32"/>
      <c r="EX19" s="32"/>
      <c r="EY19" s="32"/>
      <c r="EZ19" s="32"/>
      <c r="FA19" s="32"/>
      <c r="FB19" s="32"/>
      <c r="FC19" s="32"/>
      <c r="FD19" s="32"/>
      <c r="FE19" s="32"/>
      <c r="FF19" s="32"/>
      <c r="FG19" s="32"/>
      <c r="FH19" s="32"/>
      <c r="FI19" s="32"/>
      <c r="FJ19" s="32"/>
      <c r="FK19" s="32"/>
      <c r="FL19" s="32"/>
      <c r="FM19" s="32"/>
      <c r="FN19" s="32"/>
      <c r="FO19" s="32"/>
      <c r="FP19" s="32"/>
      <c r="FQ19" s="32"/>
      <c r="FR19" s="32"/>
      <c r="FS19" s="32"/>
      <c r="FT19" s="32"/>
      <c r="FU19" s="32"/>
      <c r="FV19" s="32"/>
      <c r="FW19" s="32"/>
      <c r="FX19" s="32"/>
      <c r="FY19" s="32"/>
      <c r="FZ19" s="32"/>
      <c r="GA19" s="32"/>
      <c r="GB19" s="32"/>
      <c r="GC19" s="32"/>
      <c r="GD19" s="32"/>
      <c r="GE19" s="32"/>
      <c r="GF19" s="32"/>
      <c r="GG19" s="32"/>
      <c r="GH19" s="32"/>
      <c r="GI19" s="32"/>
      <c r="GJ19" s="32"/>
      <c r="GK19" s="32"/>
      <c r="GL19" s="32"/>
      <c r="GM19" s="32"/>
      <c r="GN19" s="32"/>
      <c r="GO19" s="32"/>
      <c r="GP19" s="32"/>
      <c r="GQ19" s="32"/>
      <c r="GR19" s="32"/>
      <c r="GS19" s="32"/>
      <c r="GT19" s="32"/>
      <c r="GU19" s="32"/>
      <c r="GV19" s="32"/>
      <c r="GW19" s="32"/>
      <c r="GX19" s="32"/>
      <c r="GY19" s="32"/>
      <c r="GZ19" s="32"/>
      <c r="HA19" s="32"/>
      <c r="HB19" s="32"/>
      <c r="HC19" s="32"/>
      <c r="HD19" s="32"/>
      <c r="HE19" s="32"/>
      <c r="HF19" s="32"/>
      <c r="HG19" s="32"/>
      <c r="HH19" s="32"/>
      <c r="HI19" s="32"/>
      <c r="HJ19" s="32"/>
      <c r="HK19" s="32"/>
      <c r="HL19" s="32"/>
      <c r="HM19" s="32"/>
      <c r="HN19" s="32"/>
      <c r="HO19" s="32"/>
      <c r="HP19" s="32"/>
      <c r="HQ19" s="32"/>
      <c r="HR19" s="32"/>
      <c r="HS19" s="32"/>
      <c r="HT19" s="32"/>
      <c r="HU19" s="32"/>
      <c r="HV19" s="32"/>
      <c r="HW19" s="32"/>
      <c r="HX19" s="32"/>
      <c r="HY19" s="32"/>
      <c r="HZ19" s="32"/>
      <c r="IA19" s="32"/>
      <c r="IB19" s="32"/>
      <c r="IC19" s="32"/>
    </row>
    <row r="20" spans="1:237" s="34" customFormat="1" ht="18" customHeight="1">
      <c r="A20" s="1195">
        <v>2002</v>
      </c>
      <c r="B20" s="1242">
        <v>330104.13</v>
      </c>
      <c r="C20" s="1242">
        <v>429329.07</v>
      </c>
      <c r="D20" s="1824">
        <v>0.76888371430334301</v>
      </c>
      <c r="E20" s="1242">
        <v>102469.44</v>
      </c>
      <c r="F20" s="1242">
        <v>3244.5</v>
      </c>
      <c r="G20" s="1825">
        <v>5.7000000000000002E-2</v>
      </c>
      <c r="H20" s="32"/>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2"/>
      <c r="AU20" s="32"/>
      <c r="AV20" s="32"/>
      <c r="AW20" s="32"/>
      <c r="AX20" s="32"/>
      <c r="AY20" s="32"/>
      <c r="AZ20" s="32"/>
      <c r="BA20" s="32"/>
      <c r="BB20" s="32"/>
      <c r="BC20" s="32"/>
      <c r="BD20" s="32"/>
      <c r="BE20" s="32"/>
      <c r="BF20" s="32"/>
      <c r="BG20" s="32"/>
      <c r="BH20" s="32"/>
      <c r="BI20" s="32"/>
      <c r="BJ20" s="32"/>
      <c r="BK20" s="32"/>
      <c r="BL20" s="32"/>
      <c r="BM20" s="32"/>
      <c r="BN20" s="32"/>
      <c r="BO20" s="32"/>
      <c r="BP20" s="32"/>
      <c r="BQ20" s="32"/>
      <c r="BR20" s="32"/>
      <c r="BS20" s="32"/>
      <c r="BT20" s="32"/>
      <c r="BU20" s="32"/>
      <c r="BV20" s="32"/>
      <c r="BW20" s="32"/>
      <c r="BX20" s="32"/>
      <c r="BY20" s="32"/>
      <c r="BZ20" s="32"/>
      <c r="CA20" s="32"/>
      <c r="CB20" s="32"/>
      <c r="CC20" s="32"/>
      <c r="CD20" s="32"/>
      <c r="CE20" s="32"/>
      <c r="CF20" s="32"/>
      <c r="CG20" s="32"/>
      <c r="CH20" s="32"/>
      <c r="CI20" s="32"/>
      <c r="CJ20" s="32"/>
      <c r="CK20" s="32"/>
      <c r="CL20" s="32"/>
      <c r="CM20" s="32"/>
      <c r="CN20" s="32"/>
      <c r="CO20" s="32"/>
      <c r="CP20" s="32"/>
      <c r="CQ20" s="32"/>
      <c r="CR20" s="32"/>
      <c r="CS20" s="32"/>
      <c r="CT20" s="32"/>
      <c r="CU20" s="32"/>
      <c r="CV20" s="32"/>
      <c r="CW20" s="32"/>
      <c r="CX20" s="32"/>
      <c r="CY20" s="32"/>
      <c r="CZ20" s="32"/>
      <c r="DA20" s="32"/>
      <c r="DB20" s="32"/>
      <c r="DC20" s="32"/>
      <c r="DD20" s="32"/>
      <c r="DE20" s="32"/>
      <c r="DF20" s="32"/>
      <c r="DG20" s="32"/>
      <c r="DH20" s="32"/>
      <c r="DI20" s="32"/>
      <c r="DJ20" s="32"/>
      <c r="DK20" s="32"/>
      <c r="DL20" s="32"/>
      <c r="DM20" s="32"/>
      <c r="DN20" s="32"/>
      <c r="DO20" s="32"/>
      <c r="DP20" s="32"/>
      <c r="DQ20" s="32"/>
      <c r="DR20" s="32"/>
      <c r="DS20" s="32"/>
      <c r="DT20" s="32"/>
      <c r="DU20" s="32"/>
      <c r="DV20" s="32"/>
      <c r="DW20" s="32"/>
      <c r="DX20" s="32"/>
      <c r="DY20" s="32"/>
      <c r="DZ20" s="32"/>
      <c r="EA20" s="32"/>
      <c r="EB20" s="32"/>
      <c r="EC20" s="32"/>
      <c r="ED20" s="32"/>
      <c r="EE20" s="32"/>
      <c r="EF20" s="32"/>
      <c r="EG20" s="32"/>
      <c r="EH20" s="32"/>
      <c r="EI20" s="32"/>
      <c r="EJ20" s="32"/>
      <c r="EK20" s="32"/>
      <c r="EL20" s="32"/>
      <c r="EM20" s="32"/>
      <c r="EN20" s="32"/>
      <c r="EO20" s="32"/>
      <c r="EP20" s="32"/>
      <c r="EQ20" s="32"/>
      <c r="ER20" s="32"/>
      <c r="ES20" s="32"/>
      <c r="ET20" s="32"/>
      <c r="EU20" s="32"/>
      <c r="EV20" s="32"/>
      <c r="EW20" s="32"/>
      <c r="EX20" s="32"/>
      <c r="EY20" s="32"/>
      <c r="EZ20" s="32"/>
      <c r="FA20" s="32"/>
      <c r="FB20" s="32"/>
      <c r="FC20" s="32"/>
      <c r="FD20" s="32"/>
      <c r="FE20" s="32"/>
      <c r="FF20" s="32"/>
      <c r="FG20" s="32"/>
      <c r="FH20" s="32"/>
      <c r="FI20" s="32"/>
      <c r="FJ20" s="32"/>
      <c r="FK20" s="32"/>
      <c r="FL20" s="32"/>
      <c r="FM20" s="32"/>
      <c r="FN20" s="32"/>
      <c r="FO20" s="32"/>
      <c r="FP20" s="32"/>
      <c r="FQ20" s="32"/>
      <c r="FR20" s="32"/>
      <c r="FS20" s="32"/>
      <c r="FT20" s="32"/>
      <c r="FU20" s="32"/>
      <c r="FV20" s="32"/>
      <c r="FW20" s="32"/>
      <c r="FX20" s="32"/>
      <c r="FY20" s="32"/>
      <c r="FZ20" s="32"/>
      <c r="GA20" s="32"/>
      <c r="GB20" s="32"/>
      <c r="GC20" s="32"/>
      <c r="GD20" s="32"/>
      <c r="GE20" s="32"/>
      <c r="GF20" s="32"/>
      <c r="GG20" s="32"/>
      <c r="GH20" s="32"/>
      <c r="GI20" s="32"/>
      <c r="GJ20" s="32"/>
      <c r="GK20" s="32"/>
      <c r="GL20" s="32"/>
      <c r="GM20" s="32"/>
      <c r="GN20" s="32"/>
      <c r="GO20" s="32"/>
      <c r="GP20" s="32"/>
      <c r="GQ20" s="32"/>
      <c r="GR20" s="32"/>
      <c r="GS20" s="32"/>
      <c r="GT20" s="32"/>
      <c r="GU20" s="32"/>
      <c r="GV20" s="32"/>
      <c r="GW20" s="32"/>
      <c r="GX20" s="32"/>
      <c r="GY20" s="32"/>
      <c r="GZ20" s="32"/>
      <c r="HA20" s="32"/>
      <c r="HB20" s="32"/>
      <c r="HC20" s="32"/>
      <c r="HD20" s="32"/>
      <c r="HE20" s="32"/>
      <c r="HF20" s="32"/>
      <c r="HG20" s="32"/>
      <c r="HH20" s="32"/>
      <c r="HI20" s="32"/>
      <c r="HJ20" s="32"/>
      <c r="HK20" s="32"/>
      <c r="HL20" s="32"/>
      <c r="HM20" s="32"/>
      <c r="HN20" s="32"/>
      <c r="HO20" s="32"/>
      <c r="HP20" s="32"/>
      <c r="HQ20" s="32"/>
      <c r="HR20" s="32"/>
      <c r="HS20" s="32"/>
      <c r="HT20" s="32"/>
      <c r="HU20" s="32"/>
      <c r="HV20" s="32"/>
      <c r="HW20" s="32"/>
      <c r="HX20" s="32"/>
      <c r="HY20" s="32"/>
      <c r="HZ20" s="32"/>
      <c r="IA20" s="32"/>
      <c r="IB20" s="32"/>
      <c r="IC20" s="32"/>
    </row>
    <row r="21" spans="1:237" s="34" customFormat="1" ht="18" customHeight="1">
      <c r="A21" s="1195">
        <v>2003</v>
      </c>
      <c r="B21" s="1242">
        <v>308678.36</v>
      </c>
      <c r="C21" s="1242">
        <v>486844.87</v>
      </c>
      <c r="D21" s="1824">
        <v>0.63403843610388699</v>
      </c>
      <c r="E21" s="1242">
        <v>178914.92</v>
      </c>
      <c r="F21" s="1242">
        <v>748</v>
      </c>
      <c r="G21" s="1825">
        <v>0.05</v>
      </c>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c r="DV21" s="32"/>
      <c r="DW21" s="32"/>
      <c r="DX21" s="32"/>
      <c r="DY21" s="32"/>
      <c r="DZ21" s="32"/>
      <c r="EA21" s="32"/>
      <c r="EB21" s="32"/>
      <c r="EC21" s="32"/>
      <c r="ED21" s="32"/>
      <c r="EE21" s="32"/>
      <c r="EF21" s="32"/>
      <c r="EG21" s="32"/>
      <c r="EH21" s="32"/>
      <c r="EI21" s="32"/>
      <c r="EJ21" s="32"/>
      <c r="EK21" s="32"/>
      <c r="EL21" s="32"/>
      <c r="EM21" s="32"/>
      <c r="EN21" s="32"/>
      <c r="EO21" s="32"/>
      <c r="EP21" s="32"/>
      <c r="EQ21" s="32"/>
      <c r="ER21" s="32"/>
      <c r="ES21" s="32"/>
      <c r="ET21" s="32"/>
      <c r="EU21" s="32"/>
      <c r="EV21" s="32"/>
      <c r="EW21" s="32"/>
      <c r="EX21" s="32"/>
      <c r="EY21" s="32"/>
      <c r="EZ21" s="32"/>
      <c r="FA21" s="32"/>
      <c r="FB21" s="32"/>
      <c r="FC21" s="32"/>
      <c r="FD21" s="32"/>
      <c r="FE21" s="32"/>
      <c r="FF21" s="32"/>
      <c r="FG21" s="32"/>
      <c r="FH21" s="32"/>
      <c r="FI21" s="32"/>
      <c r="FJ21" s="32"/>
      <c r="FK21" s="32"/>
      <c r="FL21" s="32"/>
      <c r="FM21" s="32"/>
      <c r="FN21" s="32"/>
      <c r="FO21" s="32"/>
      <c r="FP21" s="32"/>
      <c r="FQ21" s="32"/>
      <c r="FR21" s="32"/>
      <c r="FS21" s="32"/>
      <c r="FT21" s="32"/>
      <c r="FU21" s="32"/>
      <c r="FV21" s="32"/>
      <c r="FW21" s="32"/>
      <c r="FX21" s="32"/>
      <c r="FY21" s="32"/>
      <c r="FZ21" s="32"/>
      <c r="GA21" s="32"/>
      <c r="GB21" s="32"/>
      <c r="GC21" s="32"/>
      <c r="GD21" s="32"/>
      <c r="GE21" s="32"/>
      <c r="GF21" s="32"/>
      <c r="GG21" s="32"/>
      <c r="GH21" s="32"/>
      <c r="GI21" s="32"/>
      <c r="GJ21" s="32"/>
      <c r="GK21" s="32"/>
      <c r="GL21" s="32"/>
      <c r="GM21" s="32"/>
      <c r="GN21" s="32"/>
      <c r="GO21" s="32"/>
      <c r="GP21" s="32"/>
      <c r="GQ21" s="32"/>
      <c r="GR21" s="32"/>
      <c r="GS21" s="32"/>
      <c r="GT21" s="32"/>
      <c r="GU21" s="32"/>
      <c r="GV21" s="32"/>
      <c r="GW21" s="32"/>
      <c r="GX21" s="32"/>
      <c r="GY21" s="32"/>
      <c r="GZ21" s="32"/>
      <c r="HA21" s="32"/>
      <c r="HB21" s="32"/>
      <c r="HC21" s="32"/>
      <c r="HD21" s="32"/>
      <c r="HE21" s="32"/>
      <c r="HF21" s="32"/>
      <c r="HG21" s="32"/>
      <c r="HH21" s="32"/>
      <c r="HI21" s="32"/>
      <c r="HJ21" s="32"/>
      <c r="HK21" s="32"/>
      <c r="HL21" s="32"/>
      <c r="HM21" s="32"/>
      <c r="HN21" s="32"/>
      <c r="HO21" s="32"/>
      <c r="HP21" s="32"/>
      <c r="HQ21" s="32"/>
      <c r="HR21" s="32"/>
      <c r="HS21" s="32"/>
      <c r="HT21" s="32"/>
      <c r="HU21" s="32"/>
      <c r="HV21" s="32"/>
      <c r="HW21" s="32"/>
      <c r="HX21" s="32"/>
      <c r="HY21" s="32"/>
      <c r="HZ21" s="32"/>
      <c r="IA21" s="32"/>
      <c r="IB21" s="32"/>
      <c r="IC21" s="32"/>
    </row>
    <row r="22" spans="1:237" s="34" customFormat="1" ht="18" customHeight="1">
      <c r="A22" s="1195">
        <v>2004</v>
      </c>
      <c r="B22" s="1242">
        <v>347471</v>
      </c>
      <c r="C22" s="1242">
        <v>556018</v>
      </c>
      <c r="D22" s="1824">
        <v>0.62492761025722199</v>
      </c>
      <c r="E22" s="1242">
        <v>209181</v>
      </c>
      <c r="F22" s="1242">
        <v>634.22979999999995</v>
      </c>
      <c r="G22" s="1825">
        <v>0.04</v>
      </c>
      <c r="H22" s="32"/>
      <c r="I22" s="32"/>
      <c r="J22" s="32"/>
      <c r="K22" s="32"/>
      <c r="L22" s="32"/>
      <c r="M22" s="32"/>
      <c r="N22" s="32"/>
      <c r="O22" s="32"/>
      <c r="P22" s="32"/>
      <c r="Q22" s="32"/>
      <c r="R22" s="32"/>
      <c r="S22" s="32"/>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2"/>
      <c r="AU22" s="32"/>
      <c r="AV22" s="32"/>
      <c r="AW22" s="32"/>
      <c r="AX22" s="32"/>
      <c r="AY22" s="32"/>
      <c r="AZ22" s="32"/>
      <c r="BA22" s="32"/>
      <c r="BB22" s="32"/>
      <c r="BC22" s="32"/>
      <c r="BD22" s="32"/>
      <c r="BE22" s="32"/>
      <c r="BF22" s="32"/>
      <c r="BG22" s="32"/>
      <c r="BH22" s="32"/>
      <c r="BI22" s="32"/>
      <c r="BJ22" s="32"/>
      <c r="BK22" s="32"/>
      <c r="BL22" s="32"/>
      <c r="BM22" s="32"/>
      <c r="BN22" s="32"/>
      <c r="BO22" s="32"/>
      <c r="BP22" s="32"/>
      <c r="BQ22" s="32"/>
      <c r="BR22" s="32"/>
      <c r="BS22" s="32"/>
      <c r="BT22" s="32"/>
      <c r="BU22" s="32"/>
      <c r="BV22" s="32"/>
      <c r="BW22" s="32"/>
      <c r="BX22" s="32"/>
      <c r="BY22" s="32"/>
      <c r="BZ22" s="32"/>
      <c r="CA22" s="32"/>
      <c r="CB22" s="32"/>
      <c r="CC22" s="32"/>
      <c r="CD22" s="32"/>
      <c r="CE22" s="32"/>
      <c r="CF22" s="32"/>
      <c r="CG22" s="32"/>
      <c r="CH22" s="32"/>
      <c r="CI22" s="32"/>
      <c r="CJ22" s="32"/>
      <c r="CK22" s="32"/>
      <c r="CL22" s="32"/>
      <c r="CM22" s="32"/>
      <c r="CN22" s="32"/>
      <c r="CO22" s="32"/>
      <c r="CP22" s="32"/>
      <c r="CQ22" s="32"/>
      <c r="CR22" s="32"/>
      <c r="CS22" s="32"/>
      <c r="CT22" s="32"/>
      <c r="CU22" s="32"/>
      <c r="CV22" s="32"/>
      <c r="CW22" s="32"/>
      <c r="CX22" s="32"/>
      <c r="CY22" s="32"/>
      <c r="CZ22" s="32"/>
      <c r="DA22" s="32"/>
      <c r="DB22" s="32"/>
      <c r="DC22" s="32"/>
      <c r="DD22" s="32"/>
      <c r="DE22" s="32"/>
      <c r="DF22" s="32"/>
      <c r="DG22" s="32"/>
      <c r="DH22" s="32"/>
      <c r="DI22" s="32"/>
      <c r="DJ22" s="32"/>
      <c r="DK22" s="32"/>
      <c r="DL22" s="32"/>
      <c r="DM22" s="32"/>
      <c r="DN22" s="32"/>
      <c r="DO22" s="32"/>
      <c r="DP22" s="32"/>
      <c r="DQ22" s="32"/>
      <c r="DR22" s="32"/>
      <c r="DS22" s="32"/>
      <c r="DT22" s="32"/>
      <c r="DU22" s="32"/>
      <c r="DV22" s="32"/>
      <c r="DW22" s="32"/>
      <c r="DX22" s="32"/>
      <c r="DY22" s="32"/>
      <c r="DZ22" s="32"/>
      <c r="EA22" s="32"/>
      <c r="EB22" s="32"/>
      <c r="EC22" s="32"/>
      <c r="ED22" s="32"/>
      <c r="EE22" s="32"/>
      <c r="EF22" s="32"/>
      <c r="EG22" s="32"/>
      <c r="EH22" s="32"/>
      <c r="EI22" s="32"/>
      <c r="EJ22" s="32"/>
      <c r="EK22" s="32"/>
      <c r="EL22" s="32"/>
      <c r="EM22" s="32"/>
      <c r="EN22" s="32"/>
      <c r="EO22" s="32"/>
      <c r="EP22" s="32"/>
      <c r="EQ22" s="32"/>
      <c r="ER22" s="32"/>
      <c r="ES22" s="32"/>
      <c r="ET22" s="32"/>
      <c r="EU22" s="32"/>
      <c r="EV22" s="32"/>
      <c r="EW22" s="32"/>
      <c r="EX22" s="32"/>
      <c r="EY22" s="32"/>
      <c r="EZ22" s="32"/>
      <c r="FA22" s="32"/>
      <c r="FB22" s="32"/>
      <c r="FC22" s="32"/>
      <c r="FD22" s="32"/>
      <c r="FE22" s="32"/>
      <c r="FF22" s="32"/>
      <c r="FG22" s="32"/>
      <c r="FH22" s="32"/>
      <c r="FI22" s="32"/>
      <c r="FJ22" s="32"/>
      <c r="FK22" s="32"/>
      <c r="FL22" s="32"/>
      <c r="FM22" s="32"/>
      <c r="FN22" s="32"/>
      <c r="FO22" s="32"/>
      <c r="FP22" s="32"/>
      <c r="FQ22" s="32"/>
      <c r="FR22" s="32"/>
      <c r="FS22" s="32"/>
      <c r="FT22" s="32"/>
      <c r="FU22" s="32"/>
      <c r="FV22" s="32"/>
      <c r="FW22" s="32"/>
      <c r="FX22" s="32"/>
      <c r="FY22" s="32"/>
      <c r="FZ22" s="32"/>
      <c r="GA22" s="32"/>
      <c r="GB22" s="32"/>
      <c r="GC22" s="32"/>
      <c r="GD22" s="32"/>
      <c r="GE22" s="32"/>
      <c r="GF22" s="32"/>
      <c r="GG22" s="32"/>
      <c r="GH22" s="32"/>
      <c r="GI22" s="32"/>
      <c r="GJ22" s="32"/>
      <c r="GK22" s="32"/>
      <c r="GL22" s="32"/>
      <c r="GM22" s="32"/>
      <c r="GN22" s="32"/>
      <c r="GO22" s="32"/>
      <c r="GP22" s="32"/>
      <c r="GQ22" s="32"/>
      <c r="GR22" s="32"/>
      <c r="GS22" s="32"/>
      <c r="GT22" s="32"/>
      <c r="GU22" s="32"/>
      <c r="GV22" s="32"/>
      <c r="GW22" s="32"/>
      <c r="GX22" s="32"/>
      <c r="GY22" s="32"/>
      <c r="GZ22" s="32"/>
      <c r="HA22" s="32"/>
      <c r="HB22" s="32"/>
      <c r="HC22" s="32"/>
      <c r="HD22" s="32"/>
      <c r="HE22" s="32"/>
      <c r="HF22" s="32"/>
      <c r="HG22" s="32"/>
      <c r="HH22" s="32"/>
      <c r="HI22" s="32"/>
      <c r="HJ22" s="32"/>
      <c r="HK22" s="32"/>
      <c r="HL22" s="32"/>
      <c r="HM22" s="32"/>
      <c r="HN22" s="32"/>
      <c r="HO22" s="32"/>
      <c r="HP22" s="32"/>
      <c r="HQ22" s="32"/>
      <c r="HR22" s="32"/>
      <c r="HS22" s="32"/>
      <c r="HT22" s="32"/>
      <c r="HU22" s="32"/>
      <c r="HV22" s="32"/>
      <c r="HW22" s="32"/>
      <c r="HX22" s="32"/>
      <c r="HY22" s="32"/>
      <c r="HZ22" s="32"/>
      <c r="IA22" s="32"/>
      <c r="IB22" s="32"/>
      <c r="IC22" s="32"/>
    </row>
    <row r="23" spans="1:237" s="34" customFormat="1" ht="18" customHeight="1">
      <c r="A23" s="1195">
        <v>2005</v>
      </c>
      <c r="B23" s="1242">
        <v>372403.74</v>
      </c>
      <c r="C23" s="1242">
        <v>598551.01</v>
      </c>
      <c r="D23" s="1824">
        <v>0.62217544332604202</v>
      </c>
      <c r="E23" s="1242">
        <v>226716.56</v>
      </c>
      <c r="F23" s="1242">
        <v>569.07000000000005</v>
      </c>
      <c r="G23" s="1825">
        <v>3.9E-2</v>
      </c>
      <c r="H23" s="32"/>
      <c r="I23" s="32"/>
      <c r="J23" s="32"/>
      <c r="K23" s="32"/>
      <c r="L23" s="32"/>
      <c r="M23" s="32"/>
      <c r="N23" s="32"/>
      <c r="O23" s="32"/>
      <c r="P23" s="32"/>
      <c r="Q23" s="32"/>
      <c r="R23" s="32"/>
      <c r="S23" s="32"/>
      <c r="T23" s="32"/>
      <c r="U23" s="32"/>
      <c r="V23" s="32"/>
      <c r="W23" s="32"/>
      <c r="X23" s="32"/>
      <c r="Y23" s="32"/>
      <c r="Z23" s="32"/>
      <c r="AA23" s="32"/>
      <c r="AB23" s="32"/>
      <c r="AC23" s="32"/>
      <c r="AD23" s="32"/>
      <c r="AE23" s="32"/>
      <c r="AF23" s="32"/>
      <c r="AG23" s="32"/>
      <c r="AH23" s="32"/>
      <c r="AI23" s="32"/>
      <c r="AJ23" s="32"/>
      <c r="AK23" s="32"/>
      <c r="AL23" s="32"/>
      <c r="AM23" s="32"/>
      <c r="AN23" s="32"/>
      <c r="AO23" s="32"/>
      <c r="AP23" s="32"/>
      <c r="AQ23" s="32"/>
      <c r="AR23" s="32"/>
      <c r="AS23" s="32"/>
      <c r="AT23" s="32"/>
      <c r="AU23" s="32"/>
      <c r="AV23" s="32"/>
      <c r="AW23" s="32"/>
      <c r="AX23" s="32"/>
      <c r="AY23" s="32"/>
      <c r="AZ23" s="32"/>
      <c r="BA23" s="32"/>
      <c r="BB23" s="32"/>
      <c r="BC23" s="32"/>
      <c r="BD23" s="32"/>
      <c r="BE23" s="32"/>
      <c r="BF23" s="32"/>
      <c r="BG23" s="32"/>
      <c r="BH23" s="32"/>
      <c r="BI23" s="32"/>
      <c r="BJ23" s="32"/>
      <c r="BK23" s="32"/>
      <c r="BL23" s="32"/>
      <c r="BM23" s="32"/>
      <c r="BN23" s="32"/>
      <c r="BO23" s="32"/>
      <c r="BP23" s="32"/>
      <c r="BQ23" s="32"/>
      <c r="BR23" s="32"/>
      <c r="BS23" s="32"/>
      <c r="BT23" s="32"/>
      <c r="BU23" s="32"/>
      <c r="BV23" s="32"/>
      <c r="BW23" s="32"/>
      <c r="BX23" s="32"/>
      <c r="BY23" s="32"/>
      <c r="BZ23" s="32"/>
      <c r="CA23" s="32"/>
      <c r="CB23" s="32"/>
      <c r="CC23" s="32"/>
      <c r="CD23" s="32"/>
      <c r="CE23" s="32"/>
      <c r="CF23" s="32"/>
      <c r="CG23" s="32"/>
      <c r="CH23" s="32"/>
      <c r="CI23" s="32"/>
      <c r="CJ23" s="32"/>
      <c r="CK23" s="32"/>
      <c r="CL23" s="32"/>
      <c r="CM23" s="32"/>
      <c r="CN23" s="32"/>
      <c r="CO23" s="32"/>
      <c r="CP23" s="32"/>
      <c r="CQ23" s="32"/>
      <c r="CR23" s="32"/>
      <c r="CS23" s="32"/>
      <c r="CT23" s="32"/>
      <c r="CU23" s="32"/>
      <c r="CV23" s="32"/>
      <c r="CW23" s="32"/>
      <c r="CX23" s="32"/>
      <c r="CY23" s="32"/>
      <c r="CZ23" s="32"/>
      <c r="DA23" s="32"/>
      <c r="DB23" s="32"/>
      <c r="DC23" s="32"/>
      <c r="DD23" s="32"/>
      <c r="DE23" s="32"/>
      <c r="DF23" s="32"/>
      <c r="DG23" s="32"/>
      <c r="DH23" s="32"/>
      <c r="DI23" s="32"/>
      <c r="DJ23" s="32"/>
      <c r="DK23" s="32"/>
      <c r="DL23" s="32"/>
      <c r="DM23" s="32"/>
      <c r="DN23" s="32"/>
      <c r="DO23" s="32"/>
      <c r="DP23" s="32"/>
      <c r="DQ23" s="32"/>
      <c r="DR23" s="32"/>
      <c r="DS23" s="32"/>
      <c r="DT23" s="32"/>
      <c r="DU23" s="32"/>
      <c r="DV23" s="32"/>
      <c r="DW23" s="32"/>
      <c r="DX23" s="32"/>
      <c r="DY23" s="32"/>
      <c r="DZ23" s="32"/>
      <c r="EA23" s="32"/>
      <c r="EB23" s="32"/>
      <c r="EC23" s="32"/>
      <c r="ED23" s="32"/>
      <c r="EE23" s="32"/>
      <c r="EF23" s="32"/>
      <c r="EG23" s="32"/>
      <c r="EH23" s="32"/>
      <c r="EI23" s="32"/>
      <c r="EJ23" s="32"/>
      <c r="EK23" s="32"/>
      <c r="EL23" s="32"/>
      <c r="EM23" s="32"/>
      <c r="EN23" s="32"/>
      <c r="EO23" s="32"/>
      <c r="EP23" s="32"/>
      <c r="EQ23" s="32"/>
      <c r="ER23" s="32"/>
      <c r="ES23" s="32"/>
      <c r="ET23" s="32"/>
      <c r="EU23" s="32"/>
      <c r="EV23" s="32"/>
      <c r="EW23" s="32"/>
      <c r="EX23" s="32"/>
      <c r="EY23" s="32"/>
      <c r="EZ23" s="32"/>
      <c r="FA23" s="32"/>
      <c r="FB23" s="32"/>
      <c r="FC23" s="32"/>
      <c r="FD23" s="32"/>
      <c r="FE23" s="32"/>
      <c r="FF23" s="32"/>
      <c r="FG23" s="32"/>
      <c r="FH23" s="32"/>
      <c r="FI23" s="32"/>
      <c r="FJ23" s="32"/>
      <c r="FK23" s="32"/>
      <c r="FL23" s="32"/>
      <c r="FM23" s="32"/>
      <c r="FN23" s="32"/>
      <c r="FO23" s="32"/>
      <c r="FP23" s="32"/>
      <c r="FQ23" s="32"/>
      <c r="FR23" s="32"/>
      <c r="FS23" s="32"/>
      <c r="FT23" s="32"/>
      <c r="FU23" s="32"/>
      <c r="FV23" s="32"/>
      <c r="FW23" s="32"/>
      <c r="FX23" s="32"/>
      <c r="FY23" s="32"/>
      <c r="FZ23" s="32"/>
      <c r="GA23" s="32"/>
      <c r="GB23" s="32"/>
      <c r="GC23" s="32"/>
      <c r="GD23" s="32"/>
      <c r="GE23" s="32"/>
      <c r="GF23" s="32"/>
      <c r="GG23" s="32"/>
      <c r="GH23" s="32"/>
      <c r="GI23" s="32"/>
      <c r="GJ23" s="32"/>
      <c r="GK23" s="32"/>
      <c r="GL23" s="32"/>
      <c r="GM23" s="32"/>
      <c r="GN23" s="32"/>
      <c r="GO23" s="32"/>
      <c r="GP23" s="32"/>
      <c r="GQ23" s="32"/>
      <c r="GR23" s="32"/>
      <c r="GS23" s="32"/>
      <c r="GT23" s="32"/>
      <c r="GU23" s="32"/>
      <c r="GV23" s="32"/>
      <c r="GW23" s="32"/>
      <c r="GX23" s="32"/>
      <c r="GY23" s="32"/>
      <c r="GZ23" s="32"/>
      <c r="HA23" s="32"/>
      <c r="HB23" s="32"/>
      <c r="HC23" s="32"/>
      <c r="HD23" s="32"/>
      <c r="HE23" s="32"/>
      <c r="HF23" s="32"/>
      <c r="HG23" s="32"/>
      <c r="HH23" s="32"/>
      <c r="HI23" s="32"/>
      <c r="HJ23" s="32"/>
      <c r="HK23" s="32"/>
      <c r="HL23" s="32"/>
      <c r="HM23" s="32"/>
      <c r="HN23" s="32"/>
      <c r="HO23" s="32"/>
      <c r="HP23" s="32"/>
      <c r="HQ23" s="32"/>
      <c r="HR23" s="32"/>
      <c r="HS23" s="32"/>
      <c r="HT23" s="32"/>
      <c r="HU23" s="32"/>
      <c r="HV23" s="32"/>
      <c r="HW23" s="32"/>
      <c r="HX23" s="32"/>
      <c r="HY23" s="32"/>
      <c r="HZ23" s="32"/>
      <c r="IA23" s="32"/>
      <c r="IB23" s="32"/>
      <c r="IC23" s="32"/>
    </row>
    <row r="24" spans="1:237" s="34" customFormat="1" ht="18" customHeight="1">
      <c r="A24" s="1195">
        <v>2006</v>
      </c>
      <c r="B24" s="1242">
        <v>388962</v>
      </c>
      <c r="C24" s="1242">
        <v>588629</v>
      </c>
      <c r="D24" s="1824">
        <v>0.66079313115731597</v>
      </c>
      <c r="E24" s="1242">
        <v>200701</v>
      </c>
      <c r="F24" s="1242">
        <v>1034</v>
      </c>
      <c r="G24" s="1825">
        <v>4.4999999999999998E-2</v>
      </c>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c r="CL24" s="32"/>
      <c r="CM24" s="32"/>
      <c r="CN24" s="32"/>
      <c r="CO24" s="32"/>
      <c r="CP24" s="32"/>
      <c r="CQ24" s="32"/>
      <c r="CR24" s="32"/>
      <c r="CS24" s="32"/>
      <c r="CT24" s="32"/>
      <c r="CU24" s="32"/>
      <c r="CV24" s="32"/>
      <c r="CW24" s="32"/>
      <c r="CX24" s="32"/>
      <c r="CY24" s="32"/>
      <c r="CZ24" s="32"/>
      <c r="DA24" s="32"/>
      <c r="DB24" s="32"/>
      <c r="DC24" s="32"/>
      <c r="DD24" s="32"/>
      <c r="DE24" s="32"/>
      <c r="DF24" s="32"/>
      <c r="DG24" s="32"/>
      <c r="DH24" s="32"/>
      <c r="DI24" s="32"/>
      <c r="DJ24" s="32"/>
      <c r="DK24" s="32"/>
      <c r="DL24" s="32"/>
      <c r="DM24" s="32"/>
      <c r="DN24" s="32"/>
      <c r="DO24" s="32"/>
      <c r="DP24" s="32"/>
      <c r="DQ24" s="32"/>
      <c r="DR24" s="32"/>
      <c r="DS24" s="32"/>
      <c r="DT24" s="32"/>
      <c r="DU24" s="32"/>
      <c r="DV24" s="32"/>
      <c r="DW24" s="32"/>
      <c r="DX24" s="32"/>
      <c r="DY24" s="32"/>
      <c r="DZ24" s="32"/>
      <c r="EA24" s="32"/>
      <c r="EB24" s="32"/>
      <c r="EC24" s="32"/>
      <c r="ED24" s="32"/>
      <c r="EE24" s="32"/>
      <c r="EF24" s="32"/>
      <c r="EG24" s="32"/>
      <c r="EH24" s="32"/>
      <c r="EI24" s="32"/>
      <c r="EJ24" s="32"/>
      <c r="EK24" s="32"/>
      <c r="EL24" s="32"/>
      <c r="EM24" s="32"/>
      <c r="EN24" s="32"/>
      <c r="EO24" s="32"/>
      <c r="EP24" s="32"/>
      <c r="EQ24" s="32"/>
      <c r="ER24" s="32"/>
      <c r="ES24" s="32"/>
      <c r="ET24" s="32"/>
      <c r="EU24" s="32"/>
      <c r="EV24" s="32"/>
      <c r="EW24" s="32"/>
      <c r="EX24" s="32"/>
      <c r="EY24" s="32"/>
      <c r="EZ24" s="32"/>
      <c r="FA24" s="32"/>
      <c r="FB24" s="32"/>
      <c r="FC24" s="32"/>
      <c r="FD24" s="32"/>
      <c r="FE24" s="32"/>
      <c r="FF24" s="32"/>
      <c r="FG24" s="32"/>
      <c r="FH24" s="32"/>
      <c r="FI24" s="32"/>
      <c r="FJ24" s="32"/>
      <c r="FK24" s="32"/>
      <c r="FL24" s="32"/>
      <c r="FM24" s="32"/>
      <c r="FN24" s="32"/>
      <c r="FO24" s="32"/>
      <c r="FP24" s="32"/>
      <c r="FQ24" s="32"/>
      <c r="FR24" s="32"/>
      <c r="FS24" s="32"/>
      <c r="FT24" s="32"/>
      <c r="FU24" s="32"/>
      <c r="FV24" s="32"/>
      <c r="FW24" s="32"/>
      <c r="FX24" s="32"/>
      <c r="FY24" s="32"/>
      <c r="FZ24" s="32"/>
      <c r="GA24" s="32"/>
      <c r="GB24" s="32"/>
      <c r="GC24" s="32"/>
      <c r="GD24" s="32"/>
      <c r="GE24" s="32"/>
      <c r="GF24" s="32"/>
      <c r="GG24" s="32"/>
      <c r="GH24" s="32"/>
      <c r="GI24" s="32"/>
      <c r="GJ24" s="32"/>
      <c r="GK24" s="32"/>
      <c r="GL24" s="32"/>
      <c r="GM24" s="32"/>
      <c r="GN24" s="32"/>
      <c r="GO24" s="32"/>
      <c r="GP24" s="32"/>
      <c r="GQ24" s="32"/>
      <c r="GR24" s="32"/>
      <c r="GS24" s="32"/>
      <c r="GT24" s="32"/>
      <c r="GU24" s="32"/>
      <c r="GV24" s="32"/>
      <c r="GW24" s="32"/>
      <c r="GX24" s="32"/>
      <c r="GY24" s="32"/>
      <c r="GZ24" s="32"/>
      <c r="HA24" s="32"/>
      <c r="HB24" s="32"/>
      <c r="HC24" s="32"/>
      <c r="HD24" s="32"/>
      <c r="HE24" s="32"/>
      <c r="HF24" s="32"/>
      <c r="HG24" s="32"/>
      <c r="HH24" s="32"/>
      <c r="HI24" s="32"/>
      <c r="HJ24" s="32"/>
      <c r="HK24" s="32"/>
      <c r="HL24" s="32"/>
      <c r="HM24" s="32"/>
      <c r="HN24" s="32"/>
      <c r="HO24" s="32"/>
      <c r="HP24" s="32"/>
      <c r="HQ24" s="32"/>
      <c r="HR24" s="32"/>
      <c r="HS24" s="32"/>
      <c r="HT24" s="32"/>
      <c r="HU24" s="32"/>
      <c r="HV24" s="32"/>
      <c r="HW24" s="32"/>
      <c r="HX24" s="32"/>
      <c r="HY24" s="32"/>
      <c r="HZ24" s="32"/>
      <c r="IA24" s="32"/>
      <c r="IB24" s="32"/>
      <c r="IC24" s="32"/>
    </row>
    <row r="25" spans="1:237" s="34" customFormat="1" ht="18" customHeight="1">
      <c r="A25" s="1195">
        <v>2007</v>
      </c>
      <c r="B25" s="1242">
        <v>430090.72</v>
      </c>
      <c r="C25" s="1242">
        <v>621288.67000000004</v>
      </c>
      <c r="D25" s="1824">
        <v>0.69225585588097105</v>
      </c>
      <c r="E25" s="1242">
        <v>192848.62</v>
      </c>
      <c r="F25" s="1242">
        <v>1650.67</v>
      </c>
      <c r="G25" s="1825">
        <v>4.99E-2</v>
      </c>
      <c r="H25" s="32"/>
      <c r="I25" s="32"/>
      <c r="J25" s="32"/>
      <c r="K25" s="32"/>
      <c r="L25" s="32"/>
      <c r="M25" s="32"/>
      <c r="N25" s="32"/>
      <c r="O25" s="32"/>
      <c r="P25" s="32"/>
      <c r="Q25" s="32"/>
      <c r="R25" s="32"/>
      <c r="S25" s="32"/>
      <c r="T25" s="32"/>
      <c r="U25" s="32"/>
      <c r="V25" s="32"/>
      <c r="W25" s="32"/>
      <c r="X25" s="32"/>
      <c r="Y25" s="32"/>
      <c r="Z25" s="32"/>
      <c r="AA25" s="32"/>
      <c r="AB25" s="32"/>
      <c r="AC25" s="32"/>
      <c r="AD25" s="32"/>
      <c r="AE25" s="32"/>
      <c r="AF25" s="32"/>
      <c r="AG25" s="32"/>
      <c r="AH25" s="32"/>
      <c r="AI25" s="32"/>
      <c r="AJ25" s="32"/>
      <c r="AK25" s="32"/>
      <c r="AL25" s="32"/>
      <c r="AM25" s="32"/>
      <c r="AN25" s="32"/>
      <c r="AO25" s="32"/>
      <c r="AP25" s="32"/>
      <c r="AQ25" s="32"/>
      <c r="AR25" s="32"/>
      <c r="AS25" s="32"/>
      <c r="AT25" s="32"/>
      <c r="AU25" s="32"/>
      <c r="AV25" s="32"/>
      <c r="AW25" s="32"/>
      <c r="AX25" s="32"/>
      <c r="AY25" s="32"/>
      <c r="AZ25" s="32"/>
      <c r="BA25" s="32"/>
      <c r="BB25" s="32"/>
      <c r="BC25" s="32"/>
      <c r="BD25" s="32"/>
      <c r="BE25" s="32"/>
      <c r="BF25" s="32"/>
      <c r="BG25" s="32"/>
      <c r="BH25" s="32"/>
      <c r="BI25" s="32"/>
      <c r="BJ25" s="32"/>
      <c r="BK25" s="32"/>
      <c r="BL25" s="32"/>
      <c r="BM25" s="32"/>
      <c r="BN25" s="32"/>
      <c r="BO25" s="32"/>
      <c r="BP25" s="32"/>
      <c r="BQ25" s="32"/>
      <c r="BR25" s="32"/>
      <c r="BS25" s="32"/>
      <c r="BT25" s="32"/>
      <c r="BU25" s="32"/>
      <c r="BV25" s="32"/>
      <c r="BW25" s="32"/>
      <c r="BX25" s="32"/>
      <c r="BY25" s="32"/>
      <c r="BZ25" s="32"/>
      <c r="CA25" s="32"/>
      <c r="CB25" s="32"/>
      <c r="CC25" s="32"/>
      <c r="CD25" s="32"/>
      <c r="CE25" s="32"/>
      <c r="CF25" s="32"/>
      <c r="CG25" s="32"/>
      <c r="CH25" s="32"/>
      <c r="CI25" s="32"/>
      <c r="CJ25" s="32"/>
      <c r="CK25" s="32"/>
      <c r="CL25" s="32"/>
      <c r="CM25" s="32"/>
      <c r="CN25" s="32"/>
      <c r="CO25" s="32"/>
      <c r="CP25" s="32"/>
      <c r="CQ25" s="32"/>
      <c r="CR25" s="32"/>
      <c r="CS25" s="32"/>
      <c r="CT25" s="32"/>
      <c r="CU25" s="32"/>
      <c r="CV25" s="32"/>
      <c r="CW25" s="32"/>
      <c r="CX25" s="32"/>
      <c r="CY25" s="32"/>
      <c r="CZ25" s="32"/>
      <c r="DA25" s="32"/>
      <c r="DB25" s="32"/>
      <c r="DC25" s="32"/>
      <c r="DD25" s="32"/>
      <c r="DE25" s="32"/>
      <c r="DF25" s="32"/>
      <c r="DG25" s="32"/>
      <c r="DH25" s="32"/>
      <c r="DI25" s="32"/>
      <c r="DJ25" s="32"/>
      <c r="DK25" s="32"/>
      <c r="DL25" s="32"/>
      <c r="DM25" s="32"/>
      <c r="DN25" s="32"/>
      <c r="DO25" s="32"/>
      <c r="DP25" s="32"/>
      <c r="DQ25" s="32"/>
      <c r="DR25" s="32"/>
      <c r="DS25" s="32"/>
      <c r="DT25" s="32"/>
      <c r="DU25" s="32"/>
      <c r="DV25" s="32"/>
      <c r="DW25" s="32"/>
      <c r="DX25" s="32"/>
      <c r="DY25" s="32"/>
      <c r="DZ25" s="32"/>
      <c r="EA25" s="32"/>
      <c r="EB25" s="32"/>
      <c r="EC25" s="32"/>
      <c r="ED25" s="32"/>
      <c r="EE25" s="32"/>
      <c r="EF25" s="32"/>
      <c r="EG25" s="32"/>
      <c r="EH25" s="32"/>
      <c r="EI25" s="32"/>
      <c r="EJ25" s="32"/>
      <c r="EK25" s="32"/>
      <c r="EL25" s="32"/>
      <c r="EM25" s="32"/>
      <c r="EN25" s="32"/>
      <c r="EO25" s="32"/>
      <c r="EP25" s="32"/>
      <c r="EQ25" s="32"/>
      <c r="ER25" s="32"/>
      <c r="ES25" s="32"/>
      <c r="ET25" s="32"/>
      <c r="EU25" s="32"/>
      <c r="EV25" s="32"/>
      <c r="EW25" s="32"/>
      <c r="EX25" s="32"/>
      <c r="EY25" s="32"/>
      <c r="EZ25" s="32"/>
      <c r="FA25" s="32"/>
      <c r="FB25" s="32"/>
      <c r="FC25" s="32"/>
      <c r="FD25" s="32"/>
      <c r="FE25" s="32"/>
      <c r="FF25" s="32"/>
      <c r="FG25" s="32"/>
      <c r="FH25" s="32"/>
      <c r="FI25" s="32"/>
      <c r="FJ25" s="32"/>
      <c r="FK25" s="32"/>
      <c r="FL25" s="32"/>
      <c r="FM25" s="32"/>
      <c r="FN25" s="32"/>
      <c r="FO25" s="32"/>
      <c r="FP25" s="32"/>
      <c r="FQ25" s="32"/>
      <c r="FR25" s="32"/>
      <c r="FS25" s="32"/>
      <c r="FT25" s="32"/>
      <c r="FU25" s="32"/>
      <c r="FV25" s="32"/>
      <c r="FW25" s="32"/>
      <c r="FX25" s="32"/>
      <c r="FY25" s="32"/>
      <c r="FZ25" s="32"/>
      <c r="GA25" s="32"/>
      <c r="GB25" s="32"/>
      <c r="GC25" s="32"/>
      <c r="GD25" s="32"/>
      <c r="GE25" s="32"/>
      <c r="GF25" s="32"/>
      <c r="GG25" s="32"/>
      <c r="GH25" s="32"/>
      <c r="GI25" s="32"/>
      <c r="GJ25" s="32"/>
      <c r="GK25" s="32"/>
      <c r="GL25" s="32"/>
      <c r="GM25" s="32"/>
      <c r="GN25" s="32"/>
      <c r="GO25" s="32"/>
      <c r="GP25" s="32"/>
      <c r="GQ25" s="32"/>
      <c r="GR25" s="32"/>
      <c r="GS25" s="32"/>
      <c r="GT25" s="32"/>
      <c r="GU25" s="32"/>
      <c r="GV25" s="32"/>
      <c r="GW25" s="32"/>
      <c r="GX25" s="32"/>
      <c r="GY25" s="32"/>
      <c r="GZ25" s="32"/>
      <c r="HA25" s="32"/>
      <c r="HB25" s="32"/>
      <c r="HC25" s="32"/>
      <c r="HD25" s="32"/>
      <c r="HE25" s="32"/>
      <c r="HF25" s="32"/>
      <c r="HG25" s="32"/>
      <c r="HH25" s="32"/>
      <c r="HI25" s="32"/>
      <c r="HJ25" s="32"/>
      <c r="HK25" s="32"/>
      <c r="HL25" s="32"/>
      <c r="HM25" s="32"/>
      <c r="HN25" s="32"/>
      <c r="HO25" s="32"/>
      <c r="HP25" s="32"/>
      <c r="HQ25" s="32"/>
      <c r="HR25" s="32"/>
      <c r="HS25" s="32"/>
      <c r="HT25" s="32"/>
      <c r="HU25" s="32"/>
      <c r="HV25" s="32"/>
      <c r="HW25" s="32"/>
      <c r="HX25" s="32"/>
      <c r="HY25" s="32"/>
      <c r="HZ25" s="32"/>
      <c r="IA25" s="32"/>
      <c r="IB25" s="32"/>
      <c r="IC25" s="32"/>
    </row>
    <row r="26" spans="1:237" s="34" customFormat="1" ht="18" customHeight="1">
      <c r="A26" s="1195">
        <v>2008</v>
      </c>
      <c r="B26" s="1242">
        <v>440131.52</v>
      </c>
      <c r="C26" s="1242">
        <v>648068.56999999995</v>
      </c>
      <c r="D26" s="1824">
        <v>0.67914344310818797</v>
      </c>
      <c r="E26" s="1242">
        <v>210166.68</v>
      </c>
      <c r="F26" s="1242">
        <v>2229.63</v>
      </c>
      <c r="G26" s="1825">
        <v>5.3699999999999998E-2</v>
      </c>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2"/>
      <c r="AU26" s="32"/>
      <c r="AV26" s="32"/>
      <c r="AW26" s="32"/>
      <c r="AX26" s="32"/>
      <c r="AY26" s="32"/>
      <c r="AZ26" s="32"/>
      <c r="BA26" s="32"/>
      <c r="BB26" s="32"/>
      <c r="BC26" s="32"/>
      <c r="BD26" s="32"/>
      <c r="BE26" s="32"/>
      <c r="BF26" s="32"/>
      <c r="BG26" s="32"/>
      <c r="BH26" s="32"/>
      <c r="BI26" s="32"/>
      <c r="BJ26" s="32"/>
      <c r="BK26" s="32"/>
      <c r="BL26" s="32"/>
      <c r="BM26" s="32"/>
      <c r="BN26" s="32"/>
      <c r="BO26" s="32"/>
      <c r="BP26" s="32"/>
      <c r="BQ26" s="32"/>
      <c r="BR26" s="32"/>
      <c r="BS26" s="32"/>
      <c r="BT26" s="32"/>
      <c r="BU26" s="32"/>
      <c r="BV26" s="32"/>
      <c r="BW26" s="32"/>
      <c r="BX26" s="32"/>
      <c r="BY26" s="32"/>
      <c r="BZ26" s="32"/>
      <c r="CA26" s="32"/>
      <c r="CB26" s="32"/>
      <c r="CC26" s="32"/>
      <c r="CD26" s="32"/>
      <c r="CE26" s="32"/>
      <c r="CF26" s="32"/>
      <c r="CG26" s="32"/>
      <c r="CH26" s="32"/>
      <c r="CI26" s="32"/>
      <c r="CJ26" s="32"/>
      <c r="CK26" s="32"/>
      <c r="CL26" s="32"/>
      <c r="CM26" s="32"/>
      <c r="CN26" s="32"/>
      <c r="CO26" s="32"/>
      <c r="CP26" s="32"/>
      <c r="CQ26" s="32"/>
      <c r="CR26" s="32"/>
      <c r="CS26" s="32"/>
      <c r="CT26" s="32"/>
      <c r="CU26" s="32"/>
      <c r="CV26" s="32"/>
      <c r="CW26" s="32"/>
      <c r="CX26" s="32"/>
      <c r="CY26" s="32"/>
      <c r="CZ26" s="32"/>
      <c r="DA26" s="32"/>
      <c r="DB26" s="32"/>
      <c r="DC26" s="32"/>
      <c r="DD26" s="32"/>
      <c r="DE26" s="32"/>
      <c r="DF26" s="32"/>
      <c r="DG26" s="32"/>
      <c r="DH26" s="32"/>
      <c r="DI26" s="32"/>
      <c r="DJ26" s="32"/>
      <c r="DK26" s="32"/>
      <c r="DL26" s="32"/>
      <c r="DM26" s="32"/>
      <c r="DN26" s="32"/>
      <c r="DO26" s="32"/>
      <c r="DP26" s="32"/>
      <c r="DQ26" s="32"/>
      <c r="DR26" s="32"/>
      <c r="DS26" s="32"/>
      <c r="DT26" s="32"/>
      <c r="DU26" s="32"/>
      <c r="DV26" s="32"/>
      <c r="DW26" s="32"/>
      <c r="DX26" s="32"/>
      <c r="DY26" s="32"/>
      <c r="DZ26" s="32"/>
      <c r="EA26" s="32"/>
      <c r="EB26" s="32"/>
      <c r="EC26" s="32"/>
      <c r="ED26" s="32"/>
      <c r="EE26" s="32"/>
      <c r="EF26" s="32"/>
      <c r="EG26" s="32"/>
      <c r="EH26" s="32"/>
      <c r="EI26" s="32"/>
      <c r="EJ26" s="32"/>
      <c r="EK26" s="32"/>
      <c r="EL26" s="32"/>
      <c r="EM26" s="32"/>
      <c r="EN26" s="32"/>
      <c r="EO26" s="32"/>
      <c r="EP26" s="32"/>
      <c r="EQ26" s="32"/>
      <c r="ER26" s="32"/>
      <c r="ES26" s="32"/>
      <c r="ET26" s="32"/>
      <c r="EU26" s="32"/>
      <c r="EV26" s="32"/>
      <c r="EW26" s="32"/>
      <c r="EX26" s="32"/>
      <c r="EY26" s="32"/>
      <c r="EZ26" s="32"/>
      <c r="FA26" s="32"/>
      <c r="FB26" s="32"/>
      <c r="FC26" s="32"/>
      <c r="FD26" s="32"/>
      <c r="FE26" s="32"/>
      <c r="FF26" s="32"/>
      <c r="FG26" s="32"/>
      <c r="FH26" s="32"/>
      <c r="FI26" s="32"/>
      <c r="FJ26" s="32"/>
      <c r="FK26" s="32"/>
      <c r="FL26" s="32"/>
      <c r="FM26" s="32"/>
      <c r="FN26" s="32"/>
      <c r="FO26" s="32"/>
      <c r="FP26" s="32"/>
      <c r="FQ26" s="32"/>
      <c r="FR26" s="32"/>
      <c r="FS26" s="32"/>
      <c r="FT26" s="32"/>
      <c r="FU26" s="32"/>
      <c r="FV26" s="32"/>
      <c r="FW26" s="32"/>
      <c r="FX26" s="32"/>
      <c r="FY26" s="32"/>
      <c r="FZ26" s="32"/>
      <c r="GA26" s="32"/>
      <c r="GB26" s="32"/>
      <c r="GC26" s="32"/>
      <c r="GD26" s="32"/>
      <c r="GE26" s="32"/>
      <c r="GF26" s="32"/>
      <c r="GG26" s="32"/>
      <c r="GH26" s="32"/>
      <c r="GI26" s="32"/>
      <c r="GJ26" s="32"/>
      <c r="GK26" s="32"/>
      <c r="GL26" s="32"/>
      <c r="GM26" s="32"/>
      <c r="GN26" s="32"/>
      <c r="GO26" s="32"/>
      <c r="GP26" s="32"/>
      <c r="GQ26" s="32"/>
      <c r="GR26" s="32"/>
      <c r="GS26" s="32"/>
      <c r="GT26" s="32"/>
      <c r="GU26" s="32"/>
      <c r="GV26" s="32"/>
      <c r="GW26" s="32"/>
      <c r="GX26" s="32"/>
      <c r="GY26" s="32"/>
      <c r="GZ26" s="32"/>
      <c r="HA26" s="32"/>
      <c r="HB26" s="32"/>
      <c r="HC26" s="32"/>
      <c r="HD26" s="32"/>
      <c r="HE26" s="32"/>
      <c r="HF26" s="32"/>
      <c r="HG26" s="32"/>
      <c r="HH26" s="32"/>
      <c r="HI26" s="32"/>
      <c r="HJ26" s="32"/>
      <c r="HK26" s="32"/>
      <c r="HL26" s="32"/>
      <c r="HM26" s="32"/>
      <c r="HN26" s="32"/>
      <c r="HO26" s="32"/>
      <c r="HP26" s="32"/>
      <c r="HQ26" s="32"/>
      <c r="HR26" s="32"/>
      <c r="HS26" s="32"/>
      <c r="HT26" s="32"/>
      <c r="HU26" s="32"/>
      <c r="HV26" s="32"/>
      <c r="HW26" s="32"/>
      <c r="HX26" s="32"/>
      <c r="HY26" s="32"/>
      <c r="HZ26" s="32"/>
      <c r="IA26" s="32"/>
      <c r="IB26" s="32"/>
      <c r="IC26" s="32"/>
    </row>
    <row r="27" spans="1:237" s="34" customFormat="1" ht="18" customHeight="1">
      <c r="A27" s="1195">
        <v>2009</v>
      </c>
      <c r="B27" s="1242">
        <v>326939.63</v>
      </c>
      <c r="C27" s="1242">
        <v>672513.13</v>
      </c>
      <c r="D27" s="1824">
        <v>0.48614609204730302</v>
      </c>
      <c r="E27" s="1242">
        <v>345788.42</v>
      </c>
      <c r="F27" s="1242">
        <v>214.92</v>
      </c>
      <c r="G27" s="1825">
        <v>5.3800000000000001E-2</v>
      </c>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2"/>
      <c r="AU27" s="32"/>
      <c r="AV27" s="32"/>
      <c r="AW27" s="32"/>
      <c r="AX27" s="32"/>
      <c r="AY27" s="32"/>
      <c r="AZ27" s="32"/>
      <c r="BA27" s="32"/>
      <c r="BB27" s="32"/>
      <c r="BC27" s="32"/>
      <c r="BD27" s="32"/>
      <c r="BE27" s="32"/>
      <c r="BF27" s="32"/>
      <c r="BG27" s="32"/>
      <c r="BH27" s="32"/>
      <c r="BI27" s="32"/>
      <c r="BJ27" s="32"/>
      <c r="BK27" s="32"/>
      <c r="BL27" s="32"/>
      <c r="BM27" s="32"/>
      <c r="BN27" s="32"/>
      <c r="BO27" s="32"/>
      <c r="BP27" s="32"/>
      <c r="BQ27" s="32"/>
      <c r="BR27" s="32"/>
      <c r="BS27" s="32"/>
      <c r="BT27" s="32"/>
      <c r="BU27" s="32"/>
      <c r="BV27" s="32"/>
      <c r="BW27" s="32"/>
      <c r="BX27" s="32"/>
      <c r="BY27" s="32"/>
      <c r="BZ27" s="32"/>
      <c r="CA27" s="32"/>
      <c r="CB27" s="32"/>
      <c r="CC27" s="32"/>
      <c r="CD27" s="32"/>
      <c r="CE27" s="32"/>
      <c r="CF27" s="32"/>
      <c r="CG27" s="32"/>
      <c r="CH27" s="32"/>
      <c r="CI27" s="32"/>
      <c r="CJ27" s="32"/>
      <c r="CK27" s="32"/>
      <c r="CL27" s="32"/>
      <c r="CM27" s="32"/>
      <c r="CN27" s="32"/>
      <c r="CO27" s="32"/>
      <c r="CP27" s="32"/>
      <c r="CQ27" s="32"/>
      <c r="CR27" s="32"/>
      <c r="CS27" s="32"/>
      <c r="CT27" s="32"/>
      <c r="CU27" s="32"/>
      <c r="CV27" s="32"/>
      <c r="CW27" s="32"/>
      <c r="CX27" s="32"/>
      <c r="CY27" s="32"/>
      <c r="CZ27" s="32"/>
      <c r="DA27" s="32"/>
      <c r="DB27" s="32"/>
      <c r="DC27" s="32"/>
      <c r="DD27" s="32"/>
      <c r="DE27" s="32"/>
      <c r="DF27" s="32"/>
      <c r="DG27" s="32"/>
      <c r="DH27" s="32"/>
      <c r="DI27" s="32"/>
      <c r="DJ27" s="32"/>
      <c r="DK27" s="32"/>
      <c r="DL27" s="32"/>
      <c r="DM27" s="32"/>
      <c r="DN27" s="32"/>
      <c r="DO27" s="32"/>
      <c r="DP27" s="32"/>
      <c r="DQ27" s="32"/>
      <c r="DR27" s="32"/>
      <c r="DS27" s="32"/>
      <c r="DT27" s="32"/>
      <c r="DU27" s="32"/>
      <c r="DV27" s="32"/>
      <c r="DW27" s="32"/>
      <c r="DX27" s="32"/>
      <c r="DY27" s="32"/>
      <c r="DZ27" s="32"/>
      <c r="EA27" s="32"/>
      <c r="EB27" s="32"/>
      <c r="EC27" s="32"/>
      <c r="ED27" s="32"/>
      <c r="EE27" s="32"/>
      <c r="EF27" s="32"/>
      <c r="EG27" s="32"/>
      <c r="EH27" s="32"/>
      <c r="EI27" s="32"/>
      <c r="EJ27" s="32"/>
      <c r="EK27" s="32"/>
      <c r="EL27" s="32"/>
      <c r="EM27" s="32"/>
      <c r="EN27" s="32"/>
      <c r="EO27" s="32"/>
      <c r="EP27" s="32"/>
      <c r="EQ27" s="32"/>
      <c r="ER27" s="32"/>
      <c r="ES27" s="32"/>
      <c r="ET27" s="32"/>
      <c r="EU27" s="32"/>
      <c r="EV27" s="32"/>
      <c r="EW27" s="32"/>
      <c r="EX27" s="32"/>
      <c r="EY27" s="32"/>
      <c r="EZ27" s="32"/>
      <c r="FA27" s="32"/>
      <c r="FB27" s="32"/>
      <c r="FC27" s="32"/>
      <c r="FD27" s="32"/>
      <c r="FE27" s="32"/>
      <c r="FF27" s="32"/>
      <c r="FG27" s="32"/>
      <c r="FH27" s="32"/>
      <c r="FI27" s="32"/>
      <c r="FJ27" s="32"/>
      <c r="FK27" s="32"/>
      <c r="FL27" s="32"/>
      <c r="FM27" s="32"/>
      <c r="FN27" s="32"/>
      <c r="FO27" s="32"/>
      <c r="FP27" s="32"/>
      <c r="FQ27" s="32"/>
      <c r="FR27" s="32"/>
      <c r="FS27" s="32"/>
      <c r="FT27" s="32"/>
      <c r="FU27" s="32"/>
      <c r="FV27" s="32"/>
      <c r="FW27" s="32"/>
      <c r="FX27" s="32"/>
      <c r="FY27" s="32"/>
      <c r="FZ27" s="32"/>
      <c r="GA27" s="32"/>
      <c r="GB27" s="32"/>
      <c r="GC27" s="32"/>
      <c r="GD27" s="32"/>
      <c r="GE27" s="32"/>
      <c r="GF27" s="32"/>
      <c r="GG27" s="32"/>
      <c r="GH27" s="32"/>
      <c r="GI27" s="32"/>
      <c r="GJ27" s="32"/>
      <c r="GK27" s="32"/>
      <c r="GL27" s="32"/>
      <c r="GM27" s="32"/>
      <c r="GN27" s="32"/>
      <c r="GO27" s="32"/>
      <c r="GP27" s="32"/>
      <c r="GQ27" s="32"/>
      <c r="GR27" s="32"/>
      <c r="GS27" s="32"/>
      <c r="GT27" s="32"/>
      <c r="GU27" s="32"/>
      <c r="GV27" s="32"/>
      <c r="GW27" s="32"/>
      <c r="GX27" s="32"/>
      <c r="GY27" s="32"/>
      <c r="GZ27" s="32"/>
      <c r="HA27" s="32"/>
      <c r="HB27" s="32"/>
      <c r="HC27" s="32"/>
      <c r="HD27" s="32"/>
      <c r="HE27" s="32"/>
      <c r="HF27" s="32"/>
      <c r="HG27" s="32"/>
      <c r="HH27" s="32"/>
      <c r="HI27" s="32"/>
      <c r="HJ27" s="32"/>
      <c r="HK27" s="32"/>
      <c r="HL27" s="32"/>
      <c r="HM27" s="32"/>
      <c r="HN27" s="32"/>
      <c r="HO27" s="32"/>
      <c r="HP27" s="32"/>
      <c r="HQ27" s="32"/>
      <c r="HR27" s="32"/>
      <c r="HS27" s="32"/>
      <c r="HT27" s="32"/>
      <c r="HU27" s="32"/>
      <c r="HV27" s="32"/>
      <c r="HW27" s="32"/>
      <c r="HX27" s="32"/>
      <c r="HY27" s="32"/>
      <c r="HZ27" s="32"/>
      <c r="IA27" s="32"/>
      <c r="IB27" s="32"/>
      <c r="IC27" s="32"/>
    </row>
    <row r="28" spans="1:237" s="34" customFormat="1" ht="18" customHeight="1">
      <c r="A28" s="1195">
        <v>2010</v>
      </c>
      <c r="B28" s="1242">
        <v>366332.51</v>
      </c>
      <c r="C28" s="1242">
        <v>756999.09</v>
      </c>
      <c r="D28" s="1824">
        <v>0.48392727922565898</v>
      </c>
      <c r="E28" s="1242">
        <v>391026.87</v>
      </c>
      <c r="F28" s="1242">
        <v>360.29700000000003</v>
      </c>
      <c r="G28" s="1825">
        <v>4.5199999999999997E-2</v>
      </c>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c r="AP28" s="32"/>
      <c r="AQ28" s="32"/>
      <c r="AR28" s="32"/>
      <c r="AS28" s="32"/>
      <c r="AT28" s="32"/>
      <c r="AU28" s="32"/>
      <c r="AV28" s="32"/>
      <c r="AW28" s="32"/>
      <c r="AX28" s="32"/>
      <c r="AY28" s="32"/>
      <c r="AZ28" s="32"/>
      <c r="BA28" s="32"/>
      <c r="BB28" s="32"/>
      <c r="BC28" s="32"/>
      <c r="BD28" s="32"/>
      <c r="BE28" s="32"/>
      <c r="BF28" s="32"/>
      <c r="BG28" s="32"/>
      <c r="BH28" s="32"/>
      <c r="BI28" s="32"/>
      <c r="BJ28" s="32"/>
      <c r="BK28" s="32"/>
      <c r="BL28" s="32"/>
      <c r="BM28" s="32"/>
      <c r="BN28" s="32"/>
      <c r="BO28" s="32"/>
      <c r="BP28" s="32"/>
      <c r="BQ28" s="32"/>
      <c r="BR28" s="32"/>
      <c r="BS28" s="32"/>
      <c r="BT28" s="32"/>
      <c r="BU28" s="32"/>
      <c r="BV28" s="32"/>
      <c r="BW28" s="32"/>
      <c r="BX28" s="32"/>
      <c r="BY28" s="32"/>
      <c r="BZ28" s="32"/>
      <c r="CA28" s="32"/>
      <c r="CB28" s="32"/>
      <c r="CC28" s="32"/>
      <c r="CD28" s="32"/>
      <c r="CE28" s="32"/>
      <c r="CF28" s="32"/>
      <c r="CG28" s="32"/>
      <c r="CH28" s="32"/>
      <c r="CI28" s="32"/>
      <c r="CJ28" s="32"/>
      <c r="CK28" s="32"/>
      <c r="CL28" s="32"/>
      <c r="CM28" s="32"/>
      <c r="CN28" s="32"/>
      <c r="CO28" s="32"/>
      <c r="CP28" s="32"/>
      <c r="CQ28" s="32"/>
      <c r="CR28" s="32"/>
      <c r="CS28" s="32"/>
      <c r="CT28" s="32"/>
      <c r="CU28" s="32"/>
      <c r="CV28" s="32"/>
      <c r="CW28" s="32"/>
      <c r="CX28" s="32"/>
      <c r="CY28" s="32"/>
      <c r="CZ28" s="32"/>
      <c r="DA28" s="32"/>
      <c r="DB28" s="32"/>
      <c r="DC28" s="32"/>
      <c r="DD28" s="32"/>
      <c r="DE28" s="32"/>
      <c r="DF28" s="32"/>
      <c r="DG28" s="32"/>
      <c r="DH28" s="32"/>
      <c r="DI28" s="32"/>
      <c r="DJ28" s="32"/>
      <c r="DK28" s="32"/>
      <c r="DL28" s="32"/>
      <c r="DM28" s="32"/>
      <c r="DN28" s="32"/>
      <c r="DO28" s="32"/>
      <c r="DP28" s="32"/>
      <c r="DQ28" s="32"/>
      <c r="DR28" s="32"/>
      <c r="DS28" s="32"/>
      <c r="DT28" s="32"/>
      <c r="DU28" s="32"/>
      <c r="DV28" s="32"/>
      <c r="DW28" s="32"/>
      <c r="DX28" s="32"/>
      <c r="DY28" s="32"/>
      <c r="DZ28" s="32"/>
      <c r="EA28" s="32"/>
      <c r="EB28" s="32"/>
      <c r="EC28" s="32"/>
      <c r="ED28" s="32"/>
      <c r="EE28" s="32"/>
      <c r="EF28" s="32"/>
      <c r="EG28" s="32"/>
      <c r="EH28" s="32"/>
      <c r="EI28" s="32"/>
      <c r="EJ28" s="32"/>
      <c r="EK28" s="32"/>
      <c r="EL28" s="32"/>
      <c r="EM28" s="32"/>
      <c r="EN28" s="32"/>
      <c r="EO28" s="32"/>
      <c r="EP28" s="32"/>
      <c r="EQ28" s="32"/>
      <c r="ER28" s="32"/>
      <c r="ES28" s="32"/>
      <c r="ET28" s="32"/>
      <c r="EU28" s="32"/>
      <c r="EV28" s="32"/>
      <c r="EW28" s="32"/>
      <c r="EX28" s="32"/>
      <c r="EY28" s="32"/>
      <c r="EZ28" s="32"/>
      <c r="FA28" s="32"/>
      <c r="FB28" s="32"/>
      <c r="FC28" s="32"/>
      <c r="FD28" s="32"/>
      <c r="FE28" s="32"/>
      <c r="FF28" s="32"/>
      <c r="FG28" s="32"/>
      <c r="FH28" s="32"/>
      <c r="FI28" s="32"/>
      <c r="FJ28" s="32"/>
      <c r="FK28" s="32"/>
      <c r="FL28" s="32"/>
      <c r="FM28" s="32"/>
      <c r="FN28" s="32"/>
      <c r="FO28" s="32"/>
      <c r="FP28" s="32"/>
      <c r="FQ28" s="32"/>
      <c r="FR28" s="32"/>
      <c r="FS28" s="32"/>
      <c r="FT28" s="32"/>
      <c r="FU28" s="32"/>
      <c r="FV28" s="32"/>
      <c r="FW28" s="32"/>
      <c r="FX28" s="32"/>
      <c r="FY28" s="32"/>
      <c r="FZ28" s="32"/>
      <c r="GA28" s="32"/>
      <c r="GB28" s="32"/>
      <c r="GC28" s="32"/>
      <c r="GD28" s="32"/>
      <c r="GE28" s="32"/>
      <c r="GF28" s="32"/>
      <c r="GG28" s="32"/>
      <c r="GH28" s="32"/>
      <c r="GI28" s="32"/>
      <c r="GJ28" s="32"/>
      <c r="GK28" s="32"/>
      <c r="GL28" s="32"/>
      <c r="GM28" s="32"/>
      <c r="GN28" s="32"/>
      <c r="GO28" s="32"/>
      <c r="GP28" s="32"/>
      <c r="GQ28" s="32"/>
      <c r="GR28" s="32"/>
      <c r="GS28" s="32"/>
      <c r="GT28" s="32"/>
      <c r="GU28" s="32"/>
      <c r="GV28" s="32"/>
      <c r="GW28" s="32"/>
      <c r="GX28" s="32"/>
      <c r="GY28" s="32"/>
      <c r="GZ28" s="32"/>
      <c r="HA28" s="32"/>
      <c r="HB28" s="32"/>
      <c r="HC28" s="32"/>
      <c r="HD28" s="32"/>
      <c r="HE28" s="32"/>
      <c r="HF28" s="32"/>
      <c r="HG28" s="32"/>
      <c r="HH28" s="32"/>
      <c r="HI28" s="32"/>
      <c r="HJ28" s="32"/>
      <c r="HK28" s="32"/>
      <c r="HL28" s="32"/>
      <c r="HM28" s="32"/>
      <c r="HN28" s="32"/>
      <c r="HO28" s="32"/>
      <c r="HP28" s="32"/>
      <c r="HQ28" s="32"/>
      <c r="HR28" s="32"/>
      <c r="HS28" s="32"/>
      <c r="HT28" s="32"/>
      <c r="HU28" s="32"/>
      <c r="HV28" s="32"/>
      <c r="HW28" s="32"/>
      <c r="HX28" s="32"/>
      <c r="HY28" s="32"/>
      <c r="HZ28" s="32"/>
      <c r="IA28" s="32"/>
      <c r="IB28" s="32"/>
      <c r="IC28" s="32"/>
    </row>
    <row r="29" spans="1:237" s="34" customFormat="1" ht="18" customHeight="1">
      <c r="A29" s="1195">
        <v>2011</v>
      </c>
      <c r="B29" s="1242">
        <v>398263.15</v>
      </c>
      <c r="C29" s="1242">
        <v>798962.87</v>
      </c>
      <c r="D29" s="1824">
        <v>0.49847516693735699</v>
      </c>
      <c r="E29" s="1242">
        <v>401080.08</v>
      </c>
      <c r="F29" s="1242">
        <v>380.36500000000001</v>
      </c>
      <c r="G29" s="1825">
        <v>4.2599999999999999E-2</v>
      </c>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32"/>
      <c r="BS29" s="32"/>
      <c r="BT29" s="32"/>
      <c r="BU29" s="32"/>
      <c r="BV29" s="32"/>
      <c r="BW29" s="32"/>
      <c r="BX29" s="32"/>
      <c r="BY29" s="32"/>
      <c r="BZ29" s="32"/>
      <c r="CA29" s="32"/>
      <c r="CB29" s="32"/>
      <c r="CC29" s="32"/>
      <c r="CD29" s="32"/>
      <c r="CE29" s="32"/>
      <c r="CF29" s="32"/>
      <c r="CG29" s="32"/>
      <c r="CH29" s="32"/>
      <c r="CI29" s="32"/>
      <c r="CJ29" s="32"/>
      <c r="CK29" s="32"/>
      <c r="CL29" s="32"/>
      <c r="CM29" s="32"/>
      <c r="CN29" s="32"/>
      <c r="CO29" s="32"/>
      <c r="CP29" s="32"/>
      <c r="CQ29" s="32"/>
      <c r="CR29" s="32"/>
      <c r="CS29" s="32"/>
      <c r="CT29" s="32"/>
      <c r="CU29" s="32"/>
      <c r="CV29" s="32"/>
      <c r="CW29" s="32"/>
      <c r="CX29" s="32"/>
      <c r="CY29" s="32"/>
      <c r="CZ29" s="32"/>
      <c r="DA29" s="32"/>
      <c r="DB29" s="32"/>
      <c r="DC29" s="32"/>
      <c r="DD29" s="32"/>
      <c r="DE29" s="32"/>
      <c r="DF29" s="32"/>
      <c r="DG29" s="32"/>
      <c r="DH29" s="32"/>
      <c r="DI29" s="32"/>
      <c r="DJ29" s="32"/>
      <c r="DK29" s="32"/>
      <c r="DL29" s="32"/>
      <c r="DM29" s="32"/>
      <c r="DN29" s="32"/>
      <c r="DO29" s="32"/>
      <c r="DP29" s="32"/>
      <c r="DQ29" s="32"/>
      <c r="DR29" s="32"/>
      <c r="DS29" s="32"/>
      <c r="DT29" s="32"/>
      <c r="DU29" s="32"/>
      <c r="DV29" s="32"/>
      <c r="DW29" s="32"/>
      <c r="DX29" s="32"/>
      <c r="DY29" s="32"/>
      <c r="DZ29" s="32"/>
      <c r="EA29" s="32"/>
      <c r="EB29" s="32"/>
      <c r="EC29" s="32"/>
      <c r="ED29" s="32"/>
      <c r="EE29" s="32"/>
      <c r="EF29" s="32"/>
      <c r="EG29" s="32"/>
      <c r="EH29" s="32"/>
      <c r="EI29" s="32"/>
      <c r="EJ29" s="32"/>
      <c r="EK29" s="32"/>
      <c r="EL29" s="32"/>
      <c r="EM29" s="32"/>
      <c r="EN29" s="32"/>
      <c r="EO29" s="32"/>
      <c r="EP29" s="32"/>
      <c r="EQ29" s="32"/>
      <c r="ER29" s="32"/>
      <c r="ES29" s="32"/>
      <c r="ET29" s="32"/>
      <c r="EU29" s="32"/>
      <c r="EV29" s="32"/>
      <c r="EW29" s="32"/>
      <c r="EX29" s="32"/>
      <c r="EY29" s="32"/>
      <c r="EZ29" s="32"/>
      <c r="FA29" s="32"/>
      <c r="FB29" s="32"/>
      <c r="FC29" s="32"/>
      <c r="FD29" s="32"/>
      <c r="FE29" s="32"/>
      <c r="FF29" s="32"/>
      <c r="FG29" s="32"/>
      <c r="FH29" s="32"/>
      <c r="FI29" s="32"/>
      <c r="FJ29" s="32"/>
      <c r="FK29" s="32"/>
      <c r="FL29" s="32"/>
      <c r="FM29" s="32"/>
      <c r="FN29" s="32"/>
      <c r="FO29" s="32"/>
      <c r="FP29" s="32"/>
      <c r="FQ29" s="32"/>
      <c r="FR29" s="32"/>
      <c r="FS29" s="32"/>
      <c r="FT29" s="32"/>
      <c r="FU29" s="32"/>
      <c r="FV29" s="32"/>
      <c r="FW29" s="32"/>
      <c r="FX29" s="32"/>
      <c r="FY29" s="32"/>
      <c r="FZ29" s="32"/>
      <c r="GA29" s="32"/>
      <c r="GB29" s="32"/>
      <c r="GC29" s="32"/>
      <c r="GD29" s="32"/>
      <c r="GE29" s="32"/>
      <c r="GF29" s="32"/>
      <c r="GG29" s="32"/>
      <c r="GH29" s="32"/>
      <c r="GI29" s="32"/>
      <c r="GJ29" s="32"/>
      <c r="GK29" s="32"/>
      <c r="GL29" s="32"/>
      <c r="GM29" s="32"/>
      <c r="GN29" s="32"/>
      <c r="GO29" s="32"/>
      <c r="GP29" s="32"/>
      <c r="GQ29" s="32"/>
      <c r="GR29" s="32"/>
      <c r="GS29" s="32"/>
      <c r="GT29" s="32"/>
      <c r="GU29" s="32"/>
      <c r="GV29" s="32"/>
      <c r="GW29" s="32"/>
      <c r="GX29" s="32"/>
      <c r="GY29" s="32"/>
      <c r="GZ29" s="32"/>
      <c r="HA29" s="32"/>
      <c r="HB29" s="32"/>
      <c r="HC29" s="32"/>
      <c r="HD29" s="32"/>
      <c r="HE29" s="32"/>
      <c r="HF29" s="32"/>
      <c r="HG29" s="32"/>
      <c r="HH29" s="32"/>
      <c r="HI29" s="32"/>
      <c r="HJ29" s="32"/>
      <c r="HK29" s="32"/>
      <c r="HL29" s="32"/>
      <c r="HM29" s="32"/>
      <c r="HN29" s="32"/>
      <c r="HO29" s="32"/>
      <c r="HP29" s="32"/>
      <c r="HQ29" s="32"/>
      <c r="HR29" s="32"/>
      <c r="HS29" s="32"/>
      <c r="HT29" s="32"/>
      <c r="HU29" s="32"/>
      <c r="HV29" s="32"/>
      <c r="HW29" s="32"/>
      <c r="HX29" s="32"/>
      <c r="HY29" s="32"/>
      <c r="HZ29" s="32"/>
      <c r="IA29" s="32"/>
      <c r="IB29" s="32"/>
      <c r="IC29" s="32"/>
    </row>
    <row r="30" spans="1:237" s="34" customFormat="1" ht="18" customHeight="1">
      <c r="A30" s="1195">
        <v>2012</v>
      </c>
      <c r="B30" s="1242">
        <v>392245</v>
      </c>
      <c r="C30" s="1242">
        <v>964299</v>
      </c>
      <c r="D30" s="1824">
        <v>0.40676698824742102</v>
      </c>
      <c r="E30" s="1242">
        <v>572228</v>
      </c>
      <c r="F30" s="1242">
        <v>174</v>
      </c>
      <c r="G30" s="1825">
        <v>2.9499999999999998E-2</v>
      </c>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32"/>
      <c r="BS30" s="32"/>
      <c r="BT30" s="32"/>
      <c r="BU30" s="32"/>
      <c r="BV30" s="32"/>
      <c r="BW30" s="32"/>
      <c r="BX30" s="32"/>
      <c r="BY30" s="32"/>
      <c r="BZ30" s="32"/>
      <c r="CA30" s="32"/>
      <c r="CB30" s="32"/>
      <c r="CC30" s="32"/>
      <c r="CD30" s="32"/>
      <c r="CE30" s="32"/>
      <c r="CF30" s="32"/>
      <c r="CG30" s="32"/>
      <c r="CH30" s="32"/>
      <c r="CI30" s="32"/>
      <c r="CJ30" s="32"/>
      <c r="CK30" s="32"/>
      <c r="CL30" s="32"/>
      <c r="CM30" s="32"/>
      <c r="CN30" s="32"/>
      <c r="CO30" s="32"/>
      <c r="CP30" s="32"/>
      <c r="CQ30" s="32"/>
      <c r="CR30" s="32"/>
      <c r="CS30" s="32"/>
      <c r="CT30" s="32"/>
      <c r="CU30" s="32"/>
      <c r="CV30" s="32"/>
      <c r="CW30" s="32"/>
      <c r="CX30" s="32"/>
      <c r="CY30" s="32"/>
      <c r="CZ30" s="32"/>
      <c r="DA30" s="32"/>
      <c r="DB30" s="32"/>
      <c r="DC30" s="32"/>
      <c r="DD30" s="32"/>
      <c r="DE30" s="32"/>
      <c r="DF30" s="32"/>
      <c r="DG30" s="32"/>
      <c r="DH30" s="32"/>
      <c r="DI30" s="32"/>
      <c r="DJ30" s="32"/>
      <c r="DK30" s="32"/>
      <c r="DL30" s="32"/>
      <c r="DM30" s="32"/>
      <c r="DN30" s="32"/>
      <c r="DO30" s="32"/>
      <c r="DP30" s="32"/>
      <c r="DQ30" s="32"/>
      <c r="DR30" s="32"/>
      <c r="DS30" s="32"/>
      <c r="DT30" s="32"/>
      <c r="DU30" s="32"/>
      <c r="DV30" s="32"/>
      <c r="DW30" s="32"/>
      <c r="DX30" s="32"/>
      <c r="DY30" s="32"/>
      <c r="DZ30" s="32"/>
      <c r="EA30" s="32"/>
      <c r="EB30" s="32"/>
      <c r="EC30" s="32"/>
      <c r="ED30" s="32"/>
      <c r="EE30" s="32"/>
      <c r="EF30" s="32"/>
      <c r="EG30" s="32"/>
      <c r="EH30" s="32"/>
      <c r="EI30" s="32"/>
      <c r="EJ30" s="32"/>
      <c r="EK30" s="32"/>
      <c r="EL30" s="32"/>
      <c r="EM30" s="32"/>
      <c r="EN30" s="32"/>
      <c r="EO30" s="32"/>
      <c r="EP30" s="32"/>
      <c r="EQ30" s="32"/>
      <c r="ER30" s="32"/>
      <c r="ES30" s="32"/>
      <c r="ET30" s="32"/>
      <c r="EU30" s="32"/>
      <c r="EV30" s="32"/>
      <c r="EW30" s="32"/>
      <c r="EX30" s="32"/>
      <c r="EY30" s="32"/>
      <c r="EZ30" s="32"/>
      <c r="FA30" s="32"/>
      <c r="FB30" s="32"/>
      <c r="FC30" s="32"/>
      <c r="FD30" s="32"/>
      <c r="FE30" s="32"/>
      <c r="FF30" s="32"/>
      <c r="FG30" s="32"/>
      <c r="FH30" s="32"/>
      <c r="FI30" s="32"/>
      <c r="FJ30" s="32"/>
      <c r="FK30" s="32"/>
      <c r="FL30" s="32"/>
      <c r="FM30" s="32"/>
      <c r="FN30" s="32"/>
      <c r="FO30" s="32"/>
      <c r="FP30" s="32"/>
      <c r="FQ30" s="32"/>
      <c r="FR30" s="32"/>
      <c r="FS30" s="32"/>
      <c r="FT30" s="32"/>
      <c r="FU30" s="32"/>
      <c r="FV30" s="32"/>
      <c r="FW30" s="32"/>
      <c r="FX30" s="32"/>
      <c r="FY30" s="32"/>
      <c r="FZ30" s="32"/>
      <c r="GA30" s="32"/>
      <c r="GB30" s="32"/>
      <c r="GC30" s="32"/>
      <c r="GD30" s="32"/>
      <c r="GE30" s="32"/>
      <c r="GF30" s="32"/>
      <c r="GG30" s="32"/>
      <c r="GH30" s="32"/>
      <c r="GI30" s="32"/>
      <c r="GJ30" s="32"/>
      <c r="GK30" s="32"/>
      <c r="GL30" s="32"/>
      <c r="GM30" s="32"/>
      <c r="GN30" s="32"/>
      <c r="GO30" s="32"/>
      <c r="GP30" s="32"/>
      <c r="GQ30" s="32"/>
      <c r="GR30" s="32"/>
      <c r="GS30" s="32"/>
      <c r="GT30" s="32"/>
      <c r="GU30" s="32"/>
      <c r="GV30" s="32"/>
      <c r="GW30" s="32"/>
      <c r="GX30" s="32"/>
      <c r="GY30" s="32"/>
      <c r="GZ30" s="32"/>
      <c r="HA30" s="32"/>
      <c r="HB30" s="32"/>
      <c r="HC30" s="32"/>
      <c r="HD30" s="32"/>
      <c r="HE30" s="32"/>
      <c r="HF30" s="32"/>
      <c r="HG30" s="32"/>
      <c r="HH30" s="32"/>
      <c r="HI30" s="32"/>
      <c r="HJ30" s="32"/>
      <c r="HK30" s="32"/>
      <c r="HL30" s="32"/>
      <c r="HM30" s="32"/>
      <c r="HN30" s="32"/>
      <c r="HO30" s="32"/>
      <c r="HP30" s="32"/>
      <c r="HQ30" s="32"/>
      <c r="HR30" s="32"/>
      <c r="HS30" s="32"/>
      <c r="HT30" s="32"/>
      <c r="HU30" s="32"/>
      <c r="HV30" s="32"/>
      <c r="HW30" s="32"/>
      <c r="HX30" s="32"/>
      <c r="HY30" s="32"/>
      <c r="HZ30" s="32"/>
      <c r="IA30" s="32"/>
      <c r="IB30" s="32"/>
      <c r="IC30" s="32"/>
    </row>
    <row r="31" spans="1:237" s="34" customFormat="1" ht="18" customHeight="1">
      <c r="A31" s="1195">
        <v>2013</v>
      </c>
      <c r="B31" s="1242">
        <v>422942</v>
      </c>
      <c r="C31" s="1242">
        <v>1033758</v>
      </c>
      <c r="D31" s="1824">
        <f>B31/C31</f>
        <v>0.40913057021082305</v>
      </c>
      <c r="E31" s="1242">
        <v>611115</v>
      </c>
      <c r="F31" s="1242">
        <v>299</v>
      </c>
      <c r="G31" s="1825">
        <v>2.6800000000000001E-2</v>
      </c>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32"/>
      <c r="BS31" s="32"/>
      <c r="BT31" s="32"/>
      <c r="BU31" s="32"/>
      <c r="BV31" s="32"/>
      <c r="BW31" s="32"/>
      <c r="BX31" s="32"/>
      <c r="BY31" s="32"/>
      <c r="BZ31" s="32"/>
      <c r="CA31" s="32"/>
      <c r="CB31" s="32"/>
      <c r="CC31" s="32"/>
      <c r="CD31" s="32"/>
      <c r="CE31" s="32"/>
      <c r="CF31" s="32"/>
      <c r="CG31" s="32"/>
      <c r="CH31" s="32"/>
      <c r="CI31" s="32"/>
      <c r="CJ31" s="32"/>
      <c r="CK31" s="32"/>
      <c r="CL31" s="32"/>
      <c r="CM31" s="32"/>
      <c r="CN31" s="32"/>
      <c r="CO31" s="32"/>
      <c r="CP31" s="32"/>
      <c r="CQ31" s="32"/>
      <c r="CR31" s="32"/>
      <c r="CS31" s="32"/>
      <c r="CT31" s="32"/>
      <c r="CU31" s="32"/>
      <c r="CV31" s="32"/>
      <c r="CW31" s="32"/>
      <c r="CX31" s="32"/>
      <c r="CY31" s="32"/>
      <c r="CZ31" s="32"/>
      <c r="DA31" s="32"/>
      <c r="DB31" s="32"/>
      <c r="DC31" s="32"/>
      <c r="DD31" s="32"/>
      <c r="DE31" s="32"/>
      <c r="DF31" s="32"/>
      <c r="DG31" s="32"/>
      <c r="DH31" s="32"/>
      <c r="DI31" s="32"/>
      <c r="DJ31" s="32"/>
      <c r="DK31" s="32"/>
      <c r="DL31" s="32"/>
      <c r="DM31" s="32"/>
      <c r="DN31" s="32"/>
      <c r="DO31" s="32"/>
      <c r="DP31" s="32"/>
      <c r="DQ31" s="32"/>
      <c r="DR31" s="32"/>
      <c r="DS31" s="32"/>
      <c r="DT31" s="32"/>
      <c r="DU31" s="32"/>
      <c r="DV31" s="32"/>
      <c r="DW31" s="32"/>
      <c r="DX31" s="32"/>
      <c r="DY31" s="32"/>
      <c r="DZ31" s="32"/>
      <c r="EA31" s="32"/>
      <c r="EB31" s="32"/>
      <c r="EC31" s="32"/>
      <c r="ED31" s="32"/>
      <c r="EE31" s="32"/>
      <c r="EF31" s="32"/>
      <c r="EG31" s="32"/>
      <c r="EH31" s="32"/>
      <c r="EI31" s="32"/>
      <c r="EJ31" s="32"/>
      <c r="EK31" s="32"/>
      <c r="EL31" s="32"/>
      <c r="EM31" s="32"/>
      <c r="EN31" s="32"/>
      <c r="EO31" s="32"/>
      <c r="EP31" s="32"/>
      <c r="EQ31" s="32"/>
      <c r="ER31" s="32"/>
      <c r="ES31" s="32"/>
      <c r="ET31" s="32"/>
      <c r="EU31" s="32"/>
      <c r="EV31" s="32"/>
      <c r="EW31" s="32"/>
      <c r="EX31" s="32"/>
      <c r="EY31" s="32"/>
      <c r="EZ31" s="32"/>
      <c r="FA31" s="32"/>
      <c r="FB31" s="32"/>
      <c r="FC31" s="32"/>
      <c r="FD31" s="32"/>
      <c r="FE31" s="32"/>
      <c r="FF31" s="32"/>
      <c r="FG31" s="32"/>
      <c r="FH31" s="32"/>
      <c r="FI31" s="32"/>
      <c r="FJ31" s="32"/>
      <c r="FK31" s="32"/>
      <c r="FL31" s="32"/>
      <c r="FM31" s="32"/>
      <c r="FN31" s="32"/>
      <c r="FO31" s="32"/>
      <c r="FP31" s="32"/>
      <c r="FQ31" s="32"/>
      <c r="FR31" s="32"/>
      <c r="FS31" s="32"/>
      <c r="FT31" s="32"/>
      <c r="FU31" s="32"/>
      <c r="FV31" s="32"/>
      <c r="FW31" s="32"/>
      <c r="FX31" s="32"/>
      <c r="FY31" s="32"/>
      <c r="FZ31" s="32"/>
      <c r="GA31" s="32"/>
      <c r="GB31" s="32"/>
      <c r="GC31" s="32"/>
      <c r="GD31" s="32"/>
      <c r="GE31" s="32"/>
      <c r="GF31" s="32"/>
      <c r="GG31" s="32"/>
      <c r="GH31" s="32"/>
      <c r="GI31" s="32"/>
      <c r="GJ31" s="32"/>
      <c r="GK31" s="32"/>
      <c r="GL31" s="32"/>
      <c r="GM31" s="32"/>
      <c r="GN31" s="32"/>
      <c r="GO31" s="32"/>
      <c r="GP31" s="32"/>
      <c r="GQ31" s="32"/>
      <c r="GR31" s="32"/>
      <c r="GS31" s="32"/>
      <c r="GT31" s="32"/>
      <c r="GU31" s="32"/>
      <c r="GV31" s="32"/>
      <c r="GW31" s="32"/>
      <c r="GX31" s="32"/>
      <c r="GY31" s="32"/>
      <c r="GZ31" s="32"/>
      <c r="HA31" s="32"/>
      <c r="HB31" s="32"/>
      <c r="HC31" s="32"/>
      <c r="HD31" s="32"/>
      <c r="HE31" s="32"/>
      <c r="HF31" s="32"/>
      <c r="HG31" s="32"/>
      <c r="HH31" s="32"/>
      <c r="HI31" s="32"/>
      <c r="HJ31" s="32"/>
      <c r="HK31" s="32"/>
      <c r="HL31" s="32"/>
      <c r="HM31" s="32"/>
      <c r="HN31" s="32"/>
      <c r="HO31" s="32"/>
      <c r="HP31" s="32"/>
      <c r="HQ31" s="32"/>
      <c r="HR31" s="32"/>
      <c r="HS31" s="32"/>
      <c r="HT31" s="32"/>
      <c r="HU31" s="32"/>
      <c r="HV31" s="32"/>
      <c r="HW31" s="32"/>
      <c r="HX31" s="32"/>
      <c r="HY31" s="32"/>
      <c r="HZ31" s="32"/>
      <c r="IA31" s="32"/>
      <c r="IB31" s="32"/>
      <c r="IC31" s="32"/>
    </row>
    <row r="32" spans="1:237" s="34" customFormat="1" ht="18" customHeight="1">
      <c r="A32" s="1195">
        <v>2014</v>
      </c>
      <c r="B32" s="1242">
        <v>467985.1</v>
      </c>
      <c r="C32" s="1242">
        <v>962902.38</v>
      </c>
      <c r="D32" s="1824">
        <v>0.48601510362867728</v>
      </c>
      <c r="E32" s="1242">
        <v>495712.33</v>
      </c>
      <c r="F32" s="1242">
        <v>795.04</v>
      </c>
      <c r="G32" s="1825">
        <v>3.5400000000000001E-2</v>
      </c>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c r="AH32" s="32"/>
      <c r="AI32" s="32"/>
      <c r="AJ32" s="32"/>
      <c r="AK32" s="32"/>
      <c r="AL32" s="32"/>
      <c r="AM32" s="32"/>
      <c r="AN32" s="32"/>
      <c r="AO32" s="32"/>
      <c r="AP32" s="32"/>
      <c r="AQ32" s="32"/>
      <c r="AR32" s="32"/>
      <c r="AS32" s="32"/>
      <c r="AT32" s="32"/>
      <c r="AU32" s="32"/>
      <c r="AV32" s="32"/>
      <c r="AW32" s="32"/>
      <c r="AX32" s="32"/>
      <c r="AY32" s="32"/>
      <c r="AZ32" s="32"/>
      <c r="BA32" s="32"/>
      <c r="BB32" s="32"/>
      <c r="BC32" s="32"/>
      <c r="BD32" s="32"/>
      <c r="BE32" s="32"/>
      <c r="BF32" s="32"/>
      <c r="BG32" s="32"/>
      <c r="BH32" s="32"/>
      <c r="BI32" s="32"/>
      <c r="BJ32" s="32"/>
      <c r="BK32" s="32"/>
      <c r="BL32" s="32"/>
      <c r="BM32" s="32"/>
      <c r="BN32" s="32"/>
      <c r="BO32" s="32"/>
      <c r="BP32" s="32"/>
      <c r="BQ32" s="32"/>
      <c r="BR32" s="32"/>
      <c r="BS32" s="32"/>
      <c r="BT32" s="32"/>
      <c r="BU32" s="32"/>
      <c r="BV32" s="32"/>
      <c r="BW32" s="32"/>
      <c r="BX32" s="32"/>
      <c r="BY32" s="32"/>
      <c r="BZ32" s="32"/>
      <c r="CA32" s="32"/>
      <c r="CB32" s="32"/>
      <c r="CC32" s="32"/>
      <c r="CD32" s="32"/>
      <c r="CE32" s="32"/>
      <c r="CF32" s="32"/>
      <c r="CG32" s="32"/>
      <c r="CH32" s="32"/>
      <c r="CI32" s="32"/>
      <c r="CJ32" s="32"/>
      <c r="CK32" s="32"/>
      <c r="CL32" s="32"/>
      <c r="CM32" s="32"/>
      <c r="CN32" s="32"/>
      <c r="CO32" s="32"/>
      <c r="CP32" s="32"/>
      <c r="CQ32" s="32"/>
      <c r="CR32" s="32"/>
      <c r="CS32" s="32"/>
      <c r="CT32" s="32"/>
      <c r="CU32" s="32"/>
      <c r="CV32" s="32"/>
      <c r="CW32" s="32"/>
      <c r="CX32" s="32"/>
      <c r="CY32" s="32"/>
      <c r="CZ32" s="32"/>
      <c r="DA32" s="32"/>
      <c r="DB32" s="32"/>
      <c r="DC32" s="32"/>
      <c r="DD32" s="32"/>
      <c r="DE32" s="32"/>
      <c r="DF32" s="32"/>
      <c r="DG32" s="32"/>
      <c r="DH32" s="32"/>
      <c r="DI32" s="32"/>
      <c r="DJ32" s="32"/>
      <c r="DK32" s="32"/>
      <c r="DL32" s="32"/>
      <c r="DM32" s="32"/>
      <c r="DN32" s="32"/>
      <c r="DO32" s="32"/>
      <c r="DP32" s="32"/>
      <c r="DQ32" s="32"/>
      <c r="DR32" s="32"/>
      <c r="DS32" s="32"/>
      <c r="DT32" s="32"/>
      <c r="DU32" s="32"/>
      <c r="DV32" s="32"/>
      <c r="DW32" s="32"/>
      <c r="DX32" s="32"/>
      <c r="DY32" s="32"/>
      <c r="DZ32" s="32"/>
      <c r="EA32" s="32"/>
      <c r="EB32" s="32"/>
      <c r="EC32" s="32"/>
      <c r="ED32" s="32"/>
      <c r="EE32" s="32"/>
      <c r="EF32" s="32"/>
      <c r="EG32" s="32"/>
      <c r="EH32" s="32"/>
      <c r="EI32" s="32"/>
      <c r="EJ32" s="32"/>
      <c r="EK32" s="32"/>
      <c r="EL32" s="32"/>
      <c r="EM32" s="32"/>
      <c r="EN32" s="32"/>
      <c r="EO32" s="32"/>
      <c r="EP32" s="32"/>
      <c r="EQ32" s="32"/>
      <c r="ER32" s="32"/>
      <c r="ES32" s="32"/>
      <c r="ET32" s="32"/>
      <c r="EU32" s="32"/>
      <c r="EV32" s="32"/>
      <c r="EW32" s="32"/>
      <c r="EX32" s="32"/>
      <c r="EY32" s="32"/>
      <c r="EZ32" s="32"/>
      <c r="FA32" s="32"/>
      <c r="FB32" s="32"/>
      <c r="FC32" s="32"/>
      <c r="FD32" s="32"/>
      <c r="FE32" s="32"/>
      <c r="FF32" s="32"/>
      <c r="FG32" s="32"/>
      <c r="FH32" s="32"/>
      <c r="FI32" s="32"/>
      <c r="FJ32" s="32"/>
      <c r="FK32" s="32"/>
      <c r="FL32" s="32"/>
      <c r="FM32" s="32"/>
      <c r="FN32" s="32"/>
      <c r="FO32" s="32"/>
      <c r="FP32" s="32"/>
      <c r="FQ32" s="32"/>
      <c r="FR32" s="32"/>
      <c r="FS32" s="32"/>
      <c r="FT32" s="32"/>
      <c r="FU32" s="32"/>
      <c r="FV32" s="32"/>
      <c r="FW32" s="32"/>
      <c r="FX32" s="32"/>
      <c r="FY32" s="32"/>
      <c r="FZ32" s="32"/>
      <c r="GA32" s="32"/>
      <c r="GB32" s="32"/>
      <c r="GC32" s="32"/>
      <c r="GD32" s="32"/>
      <c r="GE32" s="32"/>
      <c r="GF32" s="32"/>
      <c r="GG32" s="32"/>
      <c r="GH32" s="32"/>
      <c r="GI32" s="32"/>
      <c r="GJ32" s="32"/>
      <c r="GK32" s="32"/>
      <c r="GL32" s="32"/>
      <c r="GM32" s="32"/>
      <c r="GN32" s="32"/>
      <c r="GO32" s="32"/>
      <c r="GP32" s="32"/>
      <c r="GQ32" s="32"/>
      <c r="GR32" s="32"/>
      <c r="GS32" s="32"/>
      <c r="GT32" s="32"/>
      <c r="GU32" s="32"/>
      <c r="GV32" s="32"/>
      <c r="GW32" s="32"/>
      <c r="GX32" s="32"/>
      <c r="GY32" s="32"/>
      <c r="GZ32" s="32"/>
      <c r="HA32" s="32"/>
      <c r="HB32" s="32"/>
      <c r="HC32" s="32"/>
      <c r="HD32" s="32"/>
      <c r="HE32" s="32"/>
      <c r="HF32" s="32"/>
      <c r="HG32" s="32"/>
      <c r="HH32" s="32"/>
      <c r="HI32" s="32"/>
      <c r="HJ32" s="32"/>
      <c r="HK32" s="32"/>
      <c r="HL32" s="32"/>
      <c r="HM32" s="32"/>
      <c r="HN32" s="32"/>
      <c r="HO32" s="32"/>
      <c r="HP32" s="32"/>
      <c r="HQ32" s="32"/>
      <c r="HR32" s="32"/>
      <c r="HS32" s="32"/>
      <c r="HT32" s="32"/>
      <c r="HU32" s="32"/>
      <c r="HV32" s="32"/>
      <c r="HW32" s="32"/>
      <c r="HX32" s="32"/>
      <c r="HY32" s="32"/>
      <c r="HZ32" s="32"/>
      <c r="IA32" s="32"/>
      <c r="IB32" s="32"/>
      <c r="IC32" s="32"/>
    </row>
    <row r="33" spans="1:237" s="34" customFormat="1" ht="18" customHeight="1">
      <c r="A33" s="1195">
        <v>2015</v>
      </c>
      <c r="B33" s="1497">
        <v>478226.87</v>
      </c>
      <c r="C33" s="1497">
        <v>1116058.31</v>
      </c>
      <c r="D33" s="1824">
        <v>0.42849631216849232</v>
      </c>
      <c r="E33" s="1497">
        <v>638121.68000000005</v>
      </c>
      <c r="F33" s="1497">
        <v>290.24247309999998</v>
      </c>
      <c r="G33" s="1825">
        <v>2.46E-2</v>
      </c>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2"/>
      <c r="AU33" s="32"/>
      <c r="AV33" s="32"/>
      <c r="AW33" s="32"/>
      <c r="AX33" s="32"/>
      <c r="AY33" s="32"/>
      <c r="AZ33" s="32"/>
      <c r="BA33" s="32"/>
      <c r="BB33" s="32"/>
      <c r="BC33" s="32"/>
      <c r="BD33" s="32"/>
      <c r="BE33" s="32"/>
      <c r="BF33" s="32"/>
      <c r="BG33" s="32"/>
      <c r="BH33" s="32"/>
      <c r="BI33" s="32"/>
      <c r="BJ33" s="32"/>
      <c r="BK33" s="32"/>
      <c r="BL33" s="32"/>
      <c r="BM33" s="32"/>
      <c r="BN33" s="32"/>
      <c r="BO33" s="32"/>
      <c r="BP33" s="32"/>
      <c r="BQ33" s="32"/>
      <c r="BR33" s="32"/>
      <c r="BS33" s="32"/>
      <c r="BT33" s="32"/>
      <c r="BU33" s="32"/>
      <c r="BV33" s="32"/>
      <c r="BW33" s="32"/>
      <c r="BX33" s="32"/>
      <c r="BY33" s="32"/>
      <c r="BZ33" s="32"/>
      <c r="CA33" s="32"/>
      <c r="CB33" s="32"/>
      <c r="CC33" s="32"/>
      <c r="CD33" s="32"/>
      <c r="CE33" s="32"/>
      <c r="CF33" s="32"/>
      <c r="CG33" s="32"/>
      <c r="CH33" s="32"/>
      <c r="CI33" s="32"/>
      <c r="CJ33" s="32"/>
      <c r="CK33" s="32"/>
      <c r="CL33" s="32"/>
      <c r="CM33" s="32"/>
      <c r="CN33" s="32"/>
      <c r="CO33" s="32"/>
      <c r="CP33" s="32"/>
      <c r="CQ33" s="32"/>
      <c r="CR33" s="32"/>
      <c r="CS33" s="32"/>
      <c r="CT33" s="32"/>
      <c r="CU33" s="32"/>
      <c r="CV33" s="32"/>
      <c r="CW33" s="32"/>
      <c r="CX33" s="32"/>
      <c r="CY33" s="32"/>
      <c r="CZ33" s="32"/>
      <c r="DA33" s="32"/>
      <c r="DB33" s="32"/>
      <c r="DC33" s="32"/>
      <c r="DD33" s="32"/>
      <c r="DE33" s="32"/>
      <c r="DF33" s="32"/>
      <c r="DG33" s="32"/>
      <c r="DH33" s="32"/>
      <c r="DI33" s="32"/>
      <c r="DJ33" s="32"/>
      <c r="DK33" s="32"/>
      <c r="DL33" s="32"/>
      <c r="DM33" s="32"/>
      <c r="DN33" s="32"/>
      <c r="DO33" s="32"/>
      <c r="DP33" s="32"/>
      <c r="DQ33" s="32"/>
      <c r="DR33" s="32"/>
      <c r="DS33" s="32"/>
      <c r="DT33" s="32"/>
      <c r="DU33" s="32"/>
      <c r="DV33" s="32"/>
      <c r="DW33" s="32"/>
      <c r="DX33" s="32"/>
      <c r="DY33" s="32"/>
      <c r="DZ33" s="32"/>
      <c r="EA33" s="32"/>
      <c r="EB33" s="32"/>
      <c r="EC33" s="32"/>
      <c r="ED33" s="32"/>
      <c r="EE33" s="32"/>
      <c r="EF33" s="32"/>
      <c r="EG33" s="32"/>
      <c r="EH33" s="32"/>
      <c r="EI33" s="32"/>
      <c r="EJ33" s="32"/>
      <c r="EK33" s="32"/>
      <c r="EL33" s="32"/>
      <c r="EM33" s="32"/>
      <c r="EN33" s="32"/>
      <c r="EO33" s="32"/>
      <c r="EP33" s="32"/>
      <c r="EQ33" s="32"/>
      <c r="ER33" s="32"/>
      <c r="ES33" s="32"/>
      <c r="ET33" s="32"/>
      <c r="EU33" s="32"/>
      <c r="EV33" s="32"/>
      <c r="EW33" s="32"/>
      <c r="EX33" s="32"/>
      <c r="EY33" s="32"/>
      <c r="EZ33" s="32"/>
      <c r="FA33" s="32"/>
      <c r="FB33" s="32"/>
      <c r="FC33" s="32"/>
      <c r="FD33" s="32"/>
      <c r="FE33" s="32"/>
      <c r="FF33" s="32"/>
      <c r="FG33" s="32"/>
      <c r="FH33" s="32"/>
      <c r="FI33" s="32"/>
      <c r="FJ33" s="32"/>
      <c r="FK33" s="32"/>
      <c r="FL33" s="32"/>
      <c r="FM33" s="32"/>
      <c r="FN33" s="32"/>
      <c r="FO33" s="32"/>
      <c r="FP33" s="32"/>
      <c r="FQ33" s="32"/>
      <c r="FR33" s="32"/>
      <c r="FS33" s="32"/>
      <c r="FT33" s="32"/>
      <c r="FU33" s="32"/>
      <c r="FV33" s="32"/>
      <c r="FW33" s="32"/>
      <c r="FX33" s="32"/>
      <c r="FY33" s="32"/>
      <c r="FZ33" s="32"/>
      <c r="GA33" s="32"/>
      <c r="GB33" s="32"/>
      <c r="GC33" s="32"/>
      <c r="GD33" s="32"/>
      <c r="GE33" s="32"/>
      <c r="GF33" s="32"/>
      <c r="GG33" s="32"/>
      <c r="GH33" s="32"/>
      <c r="GI33" s="32"/>
      <c r="GJ33" s="32"/>
      <c r="GK33" s="32"/>
      <c r="GL33" s="32"/>
      <c r="GM33" s="32"/>
      <c r="GN33" s="32"/>
      <c r="GO33" s="32"/>
      <c r="GP33" s="32"/>
      <c r="GQ33" s="32"/>
      <c r="GR33" s="32"/>
      <c r="GS33" s="32"/>
      <c r="GT33" s="32"/>
      <c r="GU33" s="32"/>
      <c r="GV33" s="32"/>
      <c r="GW33" s="32"/>
      <c r="GX33" s="32"/>
      <c r="GY33" s="32"/>
      <c r="GZ33" s="32"/>
      <c r="HA33" s="32"/>
      <c r="HB33" s="32"/>
      <c r="HC33" s="32"/>
      <c r="HD33" s="32"/>
      <c r="HE33" s="32"/>
      <c r="HF33" s="32"/>
      <c r="HG33" s="32"/>
      <c r="HH33" s="32"/>
      <c r="HI33" s="32"/>
      <c r="HJ33" s="32"/>
      <c r="HK33" s="32"/>
      <c r="HL33" s="32"/>
      <c r="HM33" s="32"/>
      <c r="HN33" s="32"/>
      <c r="HO33" s="32"/>
      <c r="HP33" s="32"/>
      <c r="HQ33" s="32"/>
      <c r="HR33" s="32"/>
      <c r="HS33" s="32"/>
      <c r="HT33" s="32"/>
      <c r="HU33" s="32"/>
      <c r="HV33" s="32"/>
      <c r="HW33" s="32"/>
      <c r="HX33" s="32"/>
      <c r="HY33" s="32"/>
      <c r="HZ33" s="32"/>
      <c r="IA33" s="32"/>
      <c r="IB33" s="32"/>
      <c r="IC33" s="32"/>
    </row>
    <row r="34" spans="1:237" s="449" customFormat="1" ht="9" customHeight="1" thickBot="1">
      <c r="A34" s="520"/>
      <c r="B34" s="777"/>
      <c r="C34" s="777"/>
      <c r="D34" s="778"/>
      <c r="E34" s="777"/>
      <c r="F34" s="777"/>
      <c r="G34" s="779"/>
    </row>
    <row r="35" spans="1:237" s="23" customFormat="1">
      <c r="A35" s="6" t="s">
        <v>399</v>
      </c>
      <c r="B35" s="6"/>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row>
    <row r="36" spans="1:237" s="23" customFormat="1">
      <c r="A36" s="8" t="s">
        <v>300</v>
      </c>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row>
    <row r="37" spans="1:237" s="23" customFormat="1">
      <c r="A37" s="8" t="s">
        <v>221</v>
      </c>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row>
    <row r="38" spans="1:237" s="23" customFormat="1">
      <c r="A38" s="8" t="s">
        <v>155</v>
      </c>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row>
    <row r="39" spans="1:237" s="23" customFormat="1" ht="53.25" customHeight="1">
      <c r="A39" s="2107" t="s">
        <v>342</v>
      </c>
      <c r="B39" s="2107"/>
      <c r="C39" s="2107"/>
      <c r="D39" s="2107"/>
      <c r="E39" s="2107"/>
      <c r="F39" s="2107"/>
      <c r="G39" s="2107"/>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row>
  </sheetData>
  <mergeCells count="2">
    <mergeCell ref="A39:G39"/>
    <mergeCell ref="A1:G1"/>
  </mergeCells>
  <printOptions horizontalCentered="1"/>
  <pageMargins left="0.7" right="0.7" top="0.5" bottom="0.5" header="0.3" footer="0.3"/>
  <pageSetup scale="72" orientation="landscape" r:id="rId1"/>
  <headerFooter scaleWithDoc="0">
    <oddFooter>&amp;R2016 Data Tables</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995AAC-C496-4A29-8D8A-3A2629B91862}">
  <sheetPr>
    <pageSetUpPr fitToPage="1"/>
  </sheetPr>
  <dimension ref="A1:F41"/>
  <sheetViews>
    <sheetView zoomScale="75" zoomScaleNormal="75" workbookViewId="0">
      <pane ySplit="2" topLeftCell="A3" activePane="bottomLeft" state="frozen"/>
      <selection activeCell="G14" sqref="G14"/>
      <selection pane="bottomLeft" sqref="A1:F1"/>
    </sheetView>
  </sheetViews>
  <sheetFormatPr defaultColWidth="9.140625" defaultRowHeight="12.75"/>
  <cols>
    <col min="1" max="1" width="23.7109375" style="6" customWidth="1"/>
    <col min="2" max="5" width="21.5703125" style="6" customWidth="1"/>
    <col min="6" max="6" width="21.5703125" style="23" customWidth="1"/>
    <col min="7" max="16384" width="9.140625" style="6"/>
  </cols>
  <sheetData>
    <row r="1" spans="1:6" ht="80.099999999999994" customHeight="1" thickBot="1">
      <c r="A1" s="1958" t="s">
        <v>442</v>
      </c>
      <c r="B1" s="1969"/>
      <c r="C1" s="1969"/>
      <c r="D1" s="1969"/>
      <c r="E1" s="1969"/>
      <c r="F1" s="1966"/>
    </row>
    <row r="2" spans="1:6" s="39" customFormat="1" ht="45" customHeight="1" thickBot="1">
      <c r="A2" s="767" t="s">
        <v>226</v>
      </c>
      <c r="B2" s="688" t="s">
        <v>389</v>
      </c>
      <c r="C2" s="688" t="s">
        <v>496</v>
      </c>
      <c r="D2" s="688" t="s">
        <v>477</v>
      </c>
      <c r="E2" s="690" t="s">
        <v>295</v>
      </c>
      <c r="F2" s="699" t="s">
        <v>291</v>
      </c>
    </row>
    <row r="3" spans="1:6" s="32" customFormat="1" ht="9" customHeight="1">
      <c r="A3" s="675"/>
      <c r="B3" s="657"/>
      <c r="C3" s="657"/>
      <c r="D3" s="657"/>
      <c r="E3" s="656"/>
      <c r="F3" s="677"/>
    </row>
    <row r="4" spans="1:6" s="32" customFormat="1" ht="18" customHeight="1">
      <c r="A4" s="1200">
        <v>1980</v>
      </c>
      <c r="B4" s="1214">
        <v>24819.14272</v>
      </c>
      <c r="C4" s="1214">
        <v>42705.899361000003</v>
      </c>
      <c r="D4" s="1214">
        <v>17886.756641000004</v>
      </c>
      <c r="E4" s="1826">
        <v>0.58120000000000005</v>
      </c>
      <c r="F4" s="1827">
        <v>8.5000000000000006E-2</v>
      </c>
    </row>
    <row r="5" spans="1:6" s="32" customFormat="1" ht="9" customHeight="1">
      <c r="A5" s="1200"/>
      <c r="B5" s="1607"/>
      <c r="C5" s="1607"/>
      <c r="D5" s="1607"/>
      <c r="E5" s="1826"/>
      <c r="F5" s="1827"/>
    </row>
    <row r="6" spans="1:6" s="32" customFormat="1" ht="18" customHeight="1">
      <c r="A6" s="1200">
        <v>1985</v>
      </c>
      <c r="B6" s="1216">
        <v>22813.35</v>
      </c>
      <c r="C6" s="1216">
        <v>29245.67</v>
      </c>
      <c r="D6" s="1216">
        <v>6432.32</v>
      </c>
      <c r="E6" s="1826">
        <f>+(B6/C6)</f>
        <v>0.78005906515391854</v>
      </c>
      <c r="F6" s="1827">
        <v>9.7500000000000003E-2</v>
      </c>
    </row>
    <row r="7" spans="1:6" s="32" customFormat="1" ht="9" customHeight="1">
      <c r="A7" s="1200"/>
      <c r="B7" s="1216"/>
      <c r="C7" s="1216"/>
      <c r="D7" s="1216"/>
      <c r="E7" s="1826"/>
      <c r="F7" s="1827"/>
    </row>
    <row r="8" spans="1:6" s="32" customFormat="1" ht="18" customHeight="1">
      <c r="A8" s="1200">
        <v>1990</v>
      </c>
      <c r="B8" s="1216">
        <v>56512.49</v>
      </c>
      <c r="C8" s="1216">
        <v>68086.42</v>
      </c>
      <c r="D8" s="1216">
        <v>11573.93</v>
      </c>
      <c r="E8" s="1826">
        <v>0.83001118284674091</v>
      </c>
      <c r="F8" s="1827">
        <v>7.2499999999999995E-2</v>
      </c>
    </row>
    <row r="9" spans="1:6" s="32" customFormat="1" ht="18" customHeight="1">
      <c r="A9" s="1200">
        <v>1991</v>
      </c>
      <c r="B9" s="1216">
        <v>62563.48</v>
      </c>
      <c r="C9" s="1216">
        <v>75631.37</v>
      </c>
      <c r="D9" s="1216">
        <v>13067.89</v>
      </c>
      <c r="E9" s="1826">
        <v>0.82721600838382281</v>
      </c>
      <c r="F9" s="1827">
        <v>7.2499999999999995E-2</v>
      </c>
    </row>
    <row r="10" spans="1:6" s="32" customFormat="1" ht="18" customHeight="1">
      <c r="A10" s="1200">
        <v>1992</v>
      </c>
      <c r="B10" s="1216">
        <v>93790.36</v>
      </c>
      <c r="C10" s="1216">
        <v>111624.87</v>
      </c>
      <c r="D10" s="1216">
        <v>17834.509999999998</v>
      </c>
      <c r="E10" s="1826">
        <v>0.84022816779092335</v>
      </c>
      <c r="F10" s="1827">
        <v>6.25E-2</v>
      </c>
    </row>
    <row r="11" spans="1:6" s="32" customFormat="1" ht="18" customHeight="1">
      <c r="A11" s="1200">
        <v>1993</v>
      </c>
      <c r="B11" s="1216">
        <v>95331.16</v>
      </c>
      <c r="C11" s="1216">
        <v>115195.31</v>
      </c>
      <c r="D11" s="1216">
        <v>19864.150000000001</v>
      </c>
      <c r="E11" s="1826">
        <v>0.82756112206304233</v>
      </c>
      <c r="F11" s="1827">
        <v>6.4000000000000001E-2</v>
      </c>
    </row>
    <row r="12" spans="1:6" s="32" customFormat="1" ht="18" customHeight="1">
      <c r="A12" s="1200">
        <v>1994</v>
      </c>
      <c r="B12" s="1216">
        <v>128718.25</v>
      </c>
      <c r="C12" s="1216">
        <v>157911.34</v>
      </c>
      <c r="D12" s="1216">
        <v>29193.09</v>
      </c>
      <c r="E12" s="1826">
        <v>0.81512986971043377</v>
      </c>
      <c r="F12" s="1827">
        <v>5.6500000000000002E-2</v>
      </c>
    </row>
    <row r="13" spans="1:6" s="32" customFormat="1" ht="18" customHeight="1">
      <c r="A13" s="1200">
        <v>1995</v>
      </c>
      <c r="B13" s="1216">
        <v>118707.28</v>
      </c>
      <c r="C13" s="1216">
        <v>141433.76</v>
      </c>
      <c r="D13" s="1216">
        <v>22726.48</v>
      </c>
      <c r="E13" s="1826">
        <v>0.8393136122521242</v>
      </c>
      <c r="F13" s="1827">
        <v>7.1499999999999994E-2</v>
      </c>
    </row>
    <row r="14" spans="1:6" s="32" customFormat="1" ht="18" customHeight="1">
      <c r="A14" s="1200">
        <v>1996</v>
      </c>
      <c r="B14" s="1216">
        <v>168347.47</v>
      </c>
      <c r="C14" s="1216">
        <v>208366.28</v>
      </c>
      <c r="D14" s="1216">
        <v>40018.81</v>
      </c>
      <c r="E14" s="1826">
        <v>0.80794008512317828</v>
      </c>
      <c r="F14" s="1827">
        <v>5.2999999999999999E-2</v>
      </c>
    </row>
    <row r="15" spans="1:6" s="32" customFormat="1" ht="18" customHeight="1">
      <c r="A15" s="1200">
        <v>1997</v>
      </c>
      <c r="B15" s="1216">
        <v>152633</v>
      </c>
      <c r="C15" s="1216">
        <v>185182</v>
      </c>
      <c r="D15" s="1216">
        <v>32549</v>
      </c>
      <c r="E15" s="1826">
        <v>0.82423237679688088</v>
      </c>
      <c r="F15" s="1827">
        <v>5.8000000000000003E-2</v>
      </c>
    </row>
    <row r="16" spans="1:6" s="32" customFormat="1" ht="18" customHeight="1">
      <c r="A16" s="1200">
        <v>1998</v>
      </c>
      <c r="B16" s="1216">
        <v>180084</v>
      </c>
      <c r="C16" s="1216">
        <v>219582</v>
      </c>
      <c r="D16" s="1216">
        <v>39497</v>
      </c>
      <c r="E16" s="1826">
        <v>0.82012186791267039</v>
      </c>
      <c r="F16" s="1827">
        <v>5.3999999999999999E-2</v>
      </c>
    </row>
    <row r="17" spans="1:6" s="32" customFormat="1" ht="18" customHeight="1">
      <c r="A17" s="1200">
        <v>1999</v>
      </c>
      <c r="B17" s="1216">
        <v>206567.97</v>
      </c>
      <c r="C17" s="1216">
        <v>250946.86</v>
      </c>
      <c r="D17" s="1216">
        <v>44378.89</v>
      </c>
      <c r="E17" s="1826">
        <v>0.82315423273277866</v>
      </c>
      <c r="F17" s="1827">
        <v>5.2999999999999999E-2</v>
      </c>
    </row>
    <row r="18" spans="1:6" s="32" customFormat="1" ht="18" customHeight="1">
      <c r="A18" s="1200">
        <v>2000</v>
      </c>
      <c r="B18" s="1216">
        <v>110728.63</v>
      </c>
      <c r="C18" s="1216">
        <v>131863.91</v>
      </c>
      <c r="D18" s="1216">
        <v>21135.279999999999</v>
      </c>
      <c r="E18" s="1826">
        <v>0.83971899513672843</v>
      </c>
      <c r="F18" s="1827">
        <v>7.0000000000000007E-2</v>
      </c>
    </row>
    <row r="19" spans="1:6" s="32" customFormat="1" ht="18" customHeight="1">
      <c r="A19" s="1200">
        <v>2001</v>
      </c>
      <c r="B19" s="1216">
        <v>222296.04</v>
      </c>
      <c r="C19" s="1216">
        <v>270708</v>
      </c>
      <c r="D19" s="1216">
        <v>48411.96</v>
      </c>
      <c r="E19" s="1826">
        <v>0.82116538853672594</v>
      </c>
      <c r="F19" s="1827">
        <v>6.4000000000000001E-2</v>
      </c>
    </row>
    <row r="20" spans="1:6" s="32" customFormat="1" ht="18" customHeight="1">
      <c r="A20" s="1200">
        <v>2002</v>
      </c>
      <c r="B20" s="1216">
        <v>295337.8</v>
      </c>
      <c r="C20" s="1216">
        <v>397807.24</v>
      </c>
      <c r="D20" s="1216">
        <v>102469.44</v>
      </c>
      <c r="E20" s="1826">
        <v>0.74241434117689764</v>
      </c>
      <c r="F20" s="1827">
        <v>5.7000000000000002E-2</v>
      </c>
    </row>
    <row r="21" spans="1:6" s="32" customFormat="1" ht="18" customHeight="1">
      <c r="A21" s="1200">
        <v>2003</v>
      </c>
      <c r="B21" s="1216">
        <v>304027.31</v>
      </c>
      <c r="C21" s="1216">
        <v>482942.23</v>
      </c>
      <c r="D21" s="1216">
        <v>178914.92</v>
      </c>
      <c r="E21" s="1826">
        <v>0.62953142449356725</v>
      </c>
      <c r="F21" s="1827">
        <v>0.05</v>
      </c>
    </row>
    <row r="22" spans="1:6" s="32" customFormat="1" ht="18" customHeight="1">
      <c r="A22" s="1200">
        <v>2004</v>
      </c>
      <c r="B22" s="1216">
        <v>342777</v>
      </c>
      <c r="C22" s="1216">
        <v>551959</v>
      </c>
      <c r="D22" s="1216">
        <v>209181</v>
      </c>
      <c r="E22" s="1826">
        <v>0.62101895249465988</v>
      </c>
      <c r="F22" s="1827">
        <v>0.04</v>
      </c>
    </row>
    <row r="23" spans="1:6" s="32" customFormat="1" ht="18" customHeight="1">
      <c r="A23" s="1200">
        <v>2005</v>
      </c>
      <c r="B23" s="1216">
        <v>368382.36</v>
      </c>
      <c r="C23" s="1216">
        <v>595098.92000000004</v>
      </c>
      <c r="D23" s="1216">
        <v>226716.56</v>
      </c>
      <c r="E23" s="1826">
        <v>0.6190271022504964</v>
      </c>
      <c r="F23" s="1827">
        <v>3.9E-2</v>
      </c>
    </row>
    <row r="24" spans="1:6" s="32" customFormat="1" ht="18" customHeight="1">
      <c r="A24" s="1200">
        <v>2006</v>
      </c>
      <c r="B24" s="1216">
        <v>381439</v>
      </c>
      <c r="C24" s="1216">
        <v>582139.41</v>
      </c>
      <c r="D24" s="1216">
        <v>200700.84</v>
      </c>
      <c r="E24" s="1826">
        <v>0.65523651800176175</v>
      </c>
      <c r="F24" s="1827">
        <v>4.4999999999999998E-2</v>
      </c>
    </row>
    <row r="25" spans="1:6" s="32" customFormat="1" ht="18" customHeight="1">
      <c r="A25" s="1200">
        <v>2007</v>
      </c>
      <c r="B25" s="1216">
        <v>416688.52</v>
      </c>
      <c r="C25" s="1216">
        <v>609537.15</v>
      </c>
      <c r="D25" s="1216">
        <v>192848.62</v>
      </c>
      <c r="E25" s="1826">
        <v>0.68361464104361813</v>
      </c>
      <c r="F25" s="1827">
        <v>4.99E-2</v>
      </c>
    </row>
    <row r="26" spans="1:6" s="32" customFormat="1" ht="18" customHeight="1">
      <c r="A26" s="1200">
        <v>2008</v>
      </c>
      <c r="B26" s="1216">
        <v>410109.17</v>
      </c>
      <c r="C26" s="1216">
        <v>620275.84</v>
      </c>
      <c r="D26" s="1216">
        <v>210166.68</v>
      </c>
      <c r="E26" s="1826">
        <v>0.66117224556094267</v>
      </c>
      <c r="F26" s="1827">
        <v>5.3699999999999998E-2</v>
      </c>
    </row>
    <row r="27" spans="1:6" s="32" customFormat="1" ht="18" customHeight="1">
      <c r="A27" s="1200">
        <v>2009</v>
      </c>
      <c r="B27" s="1216">
        <v>325936.09000000003</v>
      </c>
      <c r="C27" s="1216">
        <v>671724.51</v>
      </c>
      <c r="D27" s="1216">
        <v>345788.42</v>
      </c>
      <c r="E27" s="1826">
        <v>0.48522286316454349</v>
      </c>
      <c r="F27" s="1827">
        <v>5.3800000000000001E-2</v>
      </c>
    </row>
    <row r="28" spans="1:6" s="32" customFormat="1" ht="18" customHeight="1">
      <c r="A28" s="1200">
        <v>2010</v>
      </c>
      <c r="B28" s="1216">
        <v>364673.74</v>
      </c>
      <c r="C28" s="1216">
        <v>755700.62</v>
      </c>
      <c r="D28" s="1216">
        <v>391026.88</v>
      </c>
      <c r="E28" s="1826">
        <v>0.48256376976374588</v>
      </c>
      <c r="F28" s="1827">
        <v>4.5199999999999997E-2</v>
      </c>
    </row>
    <row r="29" spans="1:6" s="32" customFormat="1" ht="18" customHeight="1">
      <c r="A29" s="1200">
        <v>2011</v>
      </c>
      <c r="B29" s="1216">
        <v>395061.53</v>
      </c>
      <c r="C29" s="1216">
        <v>796141.61</v>
      </c>
      <c r="D29" s="1216">
        <v>401080.07999999996</v>
      </c>
      <c r="E29" s="1826">
        <v>0.49622017620709463</v>
      </c>
      <c r="F29" s="1827">
        <v>4.2599999999999999E-2</v>
      </c>
    </row>
    <row r="30" spans="1:6" s="32" customFormat="1" ht="18" customHeight="1">
      <c r="A30" s="1200">
        <v>2012</v>
      </c>
      <c r="B30" s="1216">
        <v>391729</v>
      </c>
      <c r="C30" s="1216">
        <v>963957</v>
      </c>
      <c r="D30" s="1216">
        <v>572228</v>
      </c>
      <c r="E30" s="1826">
        <v>0.40637601054818834</v>
      </c>
      <c r="F30" s="1827">
        <v>2.9499999999999998E-2</v>
      </c>
    </row>
    <row r="31" spans="1:6" s="32" customFormat="1" ht="18" customHeight="1">
      <c r="A31" s="1200">
        <v>2013</v>
      </c>
      <c r="B31" s="1216">
        <v>422122</v>
      </c>
      <c r="C31" s="1216">
        <v>1033237</v>
      </c>
      <c r="D31" s="1216">
        <v>611115</v>
      </c>
      <c r="E31" s="1826">
        <v>0.4085432480640937</v>
      </c>
      <c r="F31" s="1827">
        <v>2.6800000000000001E-2</v>
      </c>
    </row>
    <row r="32" spans="1:6" s="32" customFormat="1" ht="18" customHeight="1">
      <c r="A32" s="1200">
        <v>2014</v>
      </c>
      <c r="B32" s="1216">
        <v>462543.08</v>
      </c>
      <c r="C32" s="1216">
        <v>958255.38</v>
      </c>
      <c r="D32" s="1216">
        <v>495712.33</v>
      </c>
      <c r="E32" s="1826">
        <v>0.48269291219632915</v>
      </c>
      <c r="F32" s="1827">
        <v>3.5400000000000001E-2</v>
      </c>
    </row>
    <row r="33" spans="1:6" s="32" customFormat="1" ht="18" customHeight="1">
      <c r="A33" s="1200">
        <v>2015</v>
      </c>
      <c r="B33" s="1214">
        <v>477342.21</v>
      </c>
      <c r="C33" s="1214">
        <v>1115463.8899999999</v>
      </c>
      <c r="D33" s="1214">
        <v>638121.68000000005</v>
      </c>
      <c r="E33" s="1826">
        <v>0.42793156665967919</v>
      </c>
      <c r="F33" s="1827">
        <v>2.46E-2</v>
      </c>
    </row>
    <row r="34" spans="1:6" s="32" customFormat="1" ht="9" customHeight="1" thickBot="1">
      <c r="A34" s="676"/>
      <c r="B34" s="773"/>
      <c r="C34" s="773"/>
      <c r="D34" s="773"/>
      <c r="E34" s="655"/>
      <c r="F34" s="678"/>
    </row>
    <row r="35" spans="1:6">
      <c r="A35" s="6" t="s">
        <v>399</v>
      </c>
      <c r="B35" s="57"/>
      <c r="C35" s="57"/>
      <c r="D35" s="57"/>
      <c r="E35" s="57"/>
      <c r="F35" s="57"/>
    </row>
    <row r="36" spans="1:6">
      <c r="A36" s="8" t="s">
        <v>300</v>
      </c>
      <c r="B36" s="57"/>
      <c r="C36" s="57"/>
      <c r="D36" s="57"/>
      <c r="E36" s="57"/>
      <c r="F36" s="57"/>
    </row>
    <row r="37" spans="1:6">
      <c r="A37" s="8" t="s">
        <v>343</v>
      </c>
      <c r="B37" s="42"/>
      <c r="C37" s="42"/>
      <c r="D37" s="42"/>
      <c r="E37" s="42"/>
      <c r="F37" s="42"/>
    </row>
    <row r="38" spans="1:6">
      <c r="A38" s="8" t="s">
        <v>155</v>
      </c>
      <c r="B38" s="42"/>
      <c r="C38" s="42"/>
      <c r="D38" s="42"/>
      <c r="E38" s="42"/>
      <c r="F38" s="42"/>
    </row>
    <row r="39" spans="1:6" ht="57" customHeight="1">
      <c r="A39" s="2107" t="s">
        <v>342</v>
      </c>
      <c r="B39" s="2107"/>
      <c r="C39" s="2107"/>
      <c r="D39" s="2107"/>
      <c r="E39" s="2107"/>
      <c r="F39" s="2107"/>
    </row>
    <row r="40" spans="1:6">
      <c r="A40" s="65"/>
      <c r="B40" s="23"/>
      <c r="C40" s="23"/>
      <c r="D40" s="23"/>
      <c r="E40" s="23"/>
    </row>
    <row r="41" spans="1:6">
      <c r="A41" s="65"/>
      <c r="B41" s="23"/>
      <c r="C41" s="23"/>
      <c r="D41" s="23"/>
      <c r="E41" s="23"/>
    </row>
  </sheetData>
  <mergeCells count="2">
    <mergeCell ref="A39:F39"/>
    <mergeCell ref="A1:F1"/>
  </mergeCells>
  <printOptions horizontalCentered="1"/>
  <pageMargins left="0.7" right="0.7" top="0.5" bottom="0.5" header="0.3" footer="0.3"/>
  <pageSetup scale="72" orientation="landscape" r:id="rId1"/>
  <headerFooter scaleWithDoc="0">
    <oddFooter>&amp;R2016 Data Tables</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4D0ADF-00AB-43EF-8830-935F4CA20719}">
  <sheetPr>
    <pageSetUpPr fitToPage="1"/>
  </sheetPr>
  <dimension ref="A1:ID40"/>
  <sheetViews>
    <sheetView zoomScale="80" zoomScaleNormal="80" workbookViewId="0">
      <pane ySplit="2" topLeftCell="A3" activePane="bottomLeft" state="frozen"/>
      <selection activeCell="G14" sqref="G14"/>
      <selection pane="bottomLeft" sqref="A1:F1"/>
    </sheetView>
  </sheetViews>
  <sheetFormatPr defaultColWidth="9.140625" defaultRowHeight="12.75"/>
  <cols>
    <col min="1" max="1" width="25.7109375" style="6" customWidth="1"/>
    <col min="2" max="2" width="19.140625" style="6" customWidth="1"/>
    <col min="3" max="3" width="19.42578125" style="6" customWidth="1"/>
    <col min="4" max="4" width="20.7109375" style="6" customWidth="1"/>
    <col min="5" max="5" width="18.42578125" style="6" customWidth="1"/>
    <col min="6" max="6" width="20.7109375" style="23" customWidth="1"/>
    <col min="7" max="16384" width="9.140625" style="6"/>
  </cols>
  <sheetData>
    <row r="1" spans="1:238" s="23" customFormat="1" ht="80.099999999999994" customHeight="1" thickBot="1">
      <c r="A1" s="1958" t="s">
        <v>443</v>
      </c>
      <c r="B1" s="1969"/>
      <c r="C1" s="1969"/>
      <c r="D1" s="1969"/>
      <c r="E1" s="1969"/>
      <c r="F1" s="196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c r="FC1" s="6"/>
      <c r="FD1" s="6"/>
      <c r="FE1" s="6"/>
      <c r="FF1" s="6"/>
      <c r="FG1" s="6"/>
      <c r="FH1" s="6"/>
      <c r="FI1" s="6"/>
      <c r="FJ1" s="6"/>
      <c r="FK1" s="6"/>
      <c r="FL1" s="6"/>
      <c r="FM1" s="6"/>
      <c r="FN1" s="6"/>
      <c r="FO1" s="6"/>
      <c r="FP1" s="6"/>
      <c r="FQ1" s="6"/>
      <c r="FR1" s="6"/>
      <c r="FS1" s="6"/>
      <c r="FT1" s="6"/>
      <c r="FU1" s="6"/>
      <c r="FV1" s="6"/>
      <c r="FW1" s="6"/>
      <c r="FX1" s="6"/>
      <c r="FY1" s="6"/>
      <c r="FZ1" s="6"/>
      <c r="GA1" s="6"/>
      <c r="GB1" s="6"/>
      <c r="GC1" s="6"/>
      <c r="GD1" s="6"/>
      <c r="GE1" s="6"/>
      <c r="GF1" s="6"/>
      <c r="GG1" s="6"/>
      <c r="GH1" s="6"/>
      <c r="GI1" s="6"/>
      <c r="GJ1" s="6"/>
      <c r="GK1" s="6"/>
      <c r="GL1" s="6"/>
      <c r="GM1" s="6"/>
      <c r="GN1" s="6"/>
      <c r="GO1" s="6"/>
      <c r="GP1" s="6"/>
      <c r="GQ1" s="6"/>
      <c r="GR1" s="6"/>
      <c r="GS1" s="6"/>
      <c r="GT1" s="6"/>
      <c r="GU1" s="6"/>
      <c r="GV1" s="6"/>
      <c r="GW1" s="6"/>
      <c r="GX1" s="6"/>
      <c r="GY1" s="6"/>
      <c r="GZ1" s="6"/>
      <c r="HA1" s="6"/>
      <c r="HB1" s="6"/>
      <c r="HC1" s="6"/>
      <c r="HD1" s="6"/>
      <c r="HE1" s="6"/>
      <c r="HF1" s="6"/>
      <c r="HG1" s="6"/>
      <c r="HH1" s="6"/>
      <c r="HI1" s="6"/>
      <c r="HJ1" s="6"/>
      <c r="HK1" s="6"/>
      <c r="HL1" s="6"/>
      <c r="HM1" s="6"/>
      <c r="HN1" s="6"/>
      <c r="HO1" s="6"/>
      <c r="HP1" s="6"/>
      <c r="HQ1" s="6"/>
      <c r="HR1" s="6"/>
      <c r="HS1" s="6"/>
      <c r="HT1" s="6"/>
      <c r="HU1" s="6"/>
      <c r="HV1" s="6"/>
      <c r="HW1" s="6"/>
      <c r="HX1" s="6"/>
      <c r="HY1" s="6"/>
      <c r="HZ1" s="6"/>
      <c r="IA1" s="6"/>
      <c r="IB1" s="6"/>
      <c r="IC1" s="6"/>
      <c r="ID1" s="6"/>
    </row>
    <row r="2" spans="1:238" s="23" customFormat="1" ht="45" customHeight="1" thickBot="1">
      <c r="A2" s="767" t="s">
        <v>226</v>
      </c>
      <c r="B2" s="688" t="s">
        <v>488</v>
      </c>
      <c r="C2" s="689" t="s">
        <v>497</v>
      </c>
      <c r="D2" s="689" t="s">
        <v>498</v>
      </c>
      <c r="E2" s="689" t="s">
        <v>494</v>
      </c>
      <c r="F2" s="771" t="s">
        <v>495</v>
      </c>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row>
    <row r="3" spans="1:238" s="34" customFormat="1" ht="9" customHeight="1">
      <c r="A3" s="675"/>
      <c r="B3" s="657"/>
      <c r="C3" s="657"/>
      <c r="D3" s="657"/>
      <c r="E3" s="772"/>
      <c r="F3" s="677"/>
      <c r="G3" s="32"/>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32"/>
      <c r="CR3" s="32"/>
      <c r="CS3" s="32"/>
      <c r="CT3" s="32"/>
      <c r="CU3" s="32"/>
      <c r="CV3" s="32"/>
      <c r="CW3" s="32"/>
      <c r="CX3" s="32"/>
      <c r="CY3" s="32"/>
      <c r="CZ3" s="32"/>
      <c r="DA3" s="32"/>
      <c r="DB3" s="32"/>
      <c r="DC3" s="32"/>
      <c r="DD3" s="32"/>
      <c r="DE3" s="32"/>
      <c r="DF3" s="32"/>
      <c r="DG3" s="32"/>
      <c r="DH3" s="32"/>
      <c r="DI3" s="32"/>
      <c r="DJ3" s="32"/>
      <c r="DK3" s="32"/>
      <c r="DL3" s="32"/>
      <c r="DM3" s="32"/>
      <c r="DN3" s="32"/>
      <c r="DO3" s="32"/>
      <c r="DP3" s="32"/>
      <c r="DQ3" s="32"/>
      <c r="DR3" s="32"/>
      <c r="DS3" s="32"/>
      <c r="DT3" s="32"/>
      <c r="DU3" s="32"/>
      <c r="DV3" s="32"/>
      <c r="DW3" s="32"/>
      <c r="DX3" s="32"/>
      <c r="DY3" s="32"/>
      <c r="DZ3" s="32"/>
      <c r="EA3" s="32"/>
      <c r="EB3" s="32"/>
      <c r="EC3" s="32"/>
      <c r="ED3" s="32"/>
      <c r="EE3" s="32"/>
      <c r="EF3" s="32"/>
      <c r="EG3" s="32"/>
      <c r="EH3" s="32"/>
      <c r="EI3" s="32"/>
      <c r="EJ3" s="32"/>
      <c r="EK3" s="32"/>
      <c r="EL3" s="32"/>
      <c r="EM3" s="32"/>
      <c r="EN3" s="32"/>
      <c r="EO3" s="32"/>
      <c r="EP3" s="32"/>
      <c r="EQ3" s="32"/>
      <c r="ER3" s="32"/>
      <c r="ES3" s="32"/>
      <c r="ET3" s="32"/>
      <c r="EU3" s="32"/>
      <c r="EV3" s="32"/>
      <c r="EW3" s="32"/>
      <c r="EX3" s="32"/>
      <c r="EY3" s="32"/>
      <c r="EZ3" s="32"/>
      <c r="FA3" s="32"/>
      <c r="FB3" s="32"/>
      <c r="FC3" s="32"/>
      <c r="FD3" s="32"/>
      <c r="FE3" s="32"/>
      <c r="FF3" s="32"/>
      <c r="FG3" s="32"/>
      <c r="FH3" s="32"/>
      <c r="FI3" s="32"/>
      <c r="FJ3" s="32"/>
      <c r="FK3" s="32"/>
      <c r="FL3" s="32"/>
      <c r="FM3" s="32"/>
      <c r="FN3" s="32"/>
      <c r="FO3" s="32"/>
      <c r="FP3" s="32"/>
      <c r="FQ3" s="32"/>
      <c r="FR3" s="32"/>
      <c r="FS3" s="32"/>
      <c r="FT3" s="32"/>
      <c r="FU3" s="32"/>
      <c r="FV3" s="32"/>
      <c r="FW3" s="32"/>
      <c r="FX3" s="32"/>
      <c r="FY3" s="32"/>
      <c r="FZ3" s="32"/>
      <c r="GA3" s="32"/>
      <c r="GB3" s="32"/>
      <c r="GC3" s="32"/>
      <c r="GD3" s="32"/>
      <c r="GE3" s="32"/>
      <c r="GF3" s="32"/>
      <c r="GG3" s="32"/>
      <c r="GH3" s="32"/>
      <c r="GI3" s="32"/>
      <c r="GJ3" s="32"/>
      <c r="GK3" s="32"/>
      <c r="GL3" s="32"/>
      <c r="GM3" s="32"/>
      <c r="GN3" s="32"/>
      <c r="GO3" s="32"/>
      <c r="GP3" s="32"/>
      <c r="GQ3" s="32"/>
      <c r="GR3" s="32"/>
      <c r="GS3" s="32"/>
      <c r="GT3" s="32"/>
      <c r="GU3" s="32"/>
      <c r="GV3" s="32"/>
      <c r="GW3" s="32"/>
      <c r="GX3" s="32"/>
      <c r="GY3" s="32"/>
      <c r="GZ3" s="32"/>
      <c r="HA3" s="32"/>
      <c r="HB3" s="32"/>
      <c r="HC3" s="32"/>
      <c r="HD3" s="32"/>
      <c r="HE3" s="32"/>
      <c r="HF3" s="32"/>
      <c r="HG3" s="32"/>
      <c r="HH3" s="32"/>
      <c r="HI3" s="32"/>
      <c r="HJ3" s="32"/>
      <c r="HK3" s="32"/>
      <c r="HL3" s="32"/>
      <c r="HM3" s="32"/>
      <c r="HN3" s="32"/>
      <c r="HO3" s="32"/>
      <c r="HP3" s="32"/>
      <c r="HQ3" s="32"/>
      <c r="HR3" s="32"/>
      <c r="HS3" s="32"/>
      <c r="HT3" s="32"/>
      <c r="HU3" s="32"/>
      <c r="HV3" s="32"/>
      <c r="HW3" s="32"/>
      <c r="HX3" s="32"/>
      <c r="HY3" s="32"/>
      <c r="HZ3" s="32"/>
      <c r="IA3" s="32"/>
      <c r="IB3" s="32"/>
      <c r="IC3" s="32"/>
      <c r="ID3" s="32"/>
    </row>
    <row r="4" spans="1:238" s="34" customFormat="1" ht="18" customHeight="1">
      <c r="A4" s="1200">
        <v>1980</v>
      </c>
      <c r="B4" s="1214">
        <v>15543.412448999999</v>
      </c>
      <c r="C4" s="1214">
        <v>9417.1180430000022</v>
      </c>
      <c r="D4" s="1214">
        <v>6126.2944059999973</v>
      </c>
      <c r="E4" s="1826">
        <f>+(B4/C4)</f>
        <v>1.650548753666079</v>
      </c>
      <c r="F4" s="1827">
        <v>8.5000000000000006E-2</v>
      </c>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c r="BJ4" s="32"/>
      <c r="BK4" s="32"/>
      <c r="BL4" s="32"/>
      <c r="BM4" s="32"/>
      <c r="BN4" s="32"/>
      <c r="BO4" s="32"/>
      <c r="BP4" s="32"/>
      <c r="BQ4" s="32"/>
      <c r="BR4" s="32"/>
      <c r="BS4" s="32"/>
      <c r="BT4" s="32"/>
      <c r="BU4" s="32"/>
      <c r="BV4" s="32"/>
      <c r="BW4" s="32"/>
      <c r="BX4" s="32"/>
      <c r="BY4" s="32"/>
      <c r="BZ4" s="32"/>
      <c r="CA4" s="32"/>
      <c r="CB4" s="32"/>
      <c r="CC4" s="32"/>
      <c r="CD4" s="32"/>
      <c r="CE4" s="32"/>
      <c r="CF4" s="32"/>
      <c r="CG4" s="32"/>
      <c r="CH4" s="32"/>
      <c r="CI4" s="32"/>
      <c r="CJ4" s="32"/>
      <c r="CK4" s="32"/>
      <c r="CL4" s="32"/>
      <c r="CM4" s="32"/>
      <c r="CN4" s="32"/>
      <c r="CO4" s="32"/>
      <c r="CP4" s="32"/>
      <c r="CQ4" s="32"/>
      <c r="CR4" s="32"/>
      <c r="CS4" s="32"/>
      <c r="CT4" s="32"/>
      <c r="CU4" s="32"/>
      <c r="CV4" s="32"/>
      <c r="CW4" s="32"/>
      <c r="CX4" s="32"/>
      <c r="CY4" s="32"/>
      <c r="CZ4" s="32"/>
      <c r="DA4" s="32"/>
      <c r="DB4" s="32"/>
      <c r="DC4" s="32"/>
      <c r="DD4" s="32"/>
      <c r="DE4" s="32"/>
      <c r="DF4" s="32"/>
      <c r="DG4" s="32"/>
      <c r="DH4" s="32"/>
      <c r="DI4" s="32"/>
      <c r="DJ4" s="32"/>
      <c r="DK4" s="32"/>
      <c r="DL4" s="32"/>
      <c r="DM4" s="32"/>
      <c r="DN4" s="32"/>
      <c r="DO4" s="32"/>
      <c r="DP4" s="32"/>
      <c r="DQ4" s="32"/>
      <c r="DR4" s="32"/>
      <c r="DS4" s="32"/>
      <c r="DT4" s="32"/>
      <c r="DU4" s="32"/>
      <c r="DV4" s="32"/>
      <c r="DW4" s="32"/>
      <c r="DX4" s="32"/>
      <c r="DY4" s="32"/>
      <c r="DZ4" s="32"/>
      <c r="EA4" s="32"/>
      <c r="EB4" s="32"/>
      <c r="EC4" s="32"/>
      <c r="ED4" s="32"/>
      <c r="EE4" s="32"/>
      <c r="EF4" s="32"/>
      <c r="EG4" s="32"/>
      <c r="EH4" s="32"/>
      <c r="EI4" s="32"/>
      <c r="EJ4" s="32"/>
      <c r="EK4" s="32"/>
      <c r="EL4" s="32"/>
      <c r="EM4" s="32"/>
      <c r="EN4" s="32"/>
      <c r="EO4" s="32"/>
      <c r="EP4" s="32"/>
      <c r="EQ4" s="32"/>
      <c r="ER4" s="32"/>
      <c r="ES4" s="32"/>
      <c r="ET4" s="32"/>
      <c r="EU4" s="32"/>
      <c r="EV4" s="32"/>
      <c r="EW4" s="32"/>
      <c r="EX4" s="32"/>
      <c r="EY4" s="32"/>
      <c r="EZ4" s="32"/>
      <c r="FA4" s="32"/>
      <c r="FB4" s="32"/>
      <c r="FC4" s="32"/>
      <c r="FD4" s="32"/>
      <c r="FE4" s="32"/>
      <c r="FF4" s="32"/>
      <c r="FG4" s="32"/>
      <c r="FH4" s="32"/>
      <c r="FI4" s="32"/>
      <c r="FJ4" s="32"/>
      <c r="FK4" s="32"/>
      <c r="FL4" s="32"/>
      <c r="FM4" s="32"/>
      <c r="FN4" s="32"/>
      <c r="FO4" s="32"/>
      <c r="FP4" s="32"/>
      <c r="FQ4" s="32"/>
      <c r="FR4" s="32"/>
      <c r="FS4" s="32"/>
      <c r="FT4" s="32"/>
      <c r="FU4" s="32"/>
      <c r="FV4" s="32"/>
      <c r="FW4" s="32"/>
      <c r="FX4" s="32"/>
      <c r="FY4" s="32"/>
      <c r="FZ4" s="32"/>
      <c r="GA4" s="32"/>
      <c r="GB4" s="32"/>
      <c r="GC4" s="32"/>
      <c r="GD4" s="32"/>
      <c r="GE4" s="32"/>
      <c r="GF4" s="32"/>
      <c r="GG4" s="32"/>
      <c r="GH4" s="32"/>
      <c r="GI4" s="32"/>
      <c r="GJ4" s="32"/>
      <c r="GK4" s="32"/>
      <c r="GL4" s="32"/>
      <c r="GM4" s="32"/>
      <c r="GN4" s="32"/>
      <c r="GO4" s="32"/>
      <c r="GP4" s="32"/>
      <c r="GQ4" s="32"/>
      <c r="GR4" s="32"/>
      <c r="GS4" s="32"/>
      <c r="GT4" s="32"/>
      <c r="GU4" s="32"/>
      <c r="GV4" s="32"/>
      <c r="GW4" s="32"/>
      <c r="GX4" s="32"/>
      <c r="GY4" s="32"/>
      <c r="GZ4" s="32"/>
      <c r="HA4" s="32"/>
      <c r="HB4" s="32"/>
      <c r="HC4" s="32"/>
      <c r="HD4" s="32"/>
      <c r="HE4" s="32"/>
      <c r="HF4" s="32"/>
      <c r="HG4" s="32"/>
      <c r="HH4" s="32"/>
      <c r="HI4" s="32"/>
      <c r="HJ4" s="32"/>
      <c r="HK4" s="32"/>
      <c r="HL4" s="32"/>
      <c r="HM4" s="32"/>
      <c r="HN4" s="32"/>
      <c r="HO4" s="32"/>
      <c r="HP4" s="32"/>
      <c r="HQ4" s="32"/>
      <c r="HR4" s="32"/>
      <c r="HS4" s="32"/>
      <c r="HT4" s="32"/>
      <c r="HU4" s="32"/>
      <c r="HV4" s="32"/>
      <c r="HW4" s="32"/>
      <c r="HX4" s="32"/>
      <c r="HY4" s="32"/>
      <c r="HZ4" s="32"/>
      <c r="IA4" s="32"/>
      <c r="IB4" s="32"/>
      <c r="IC4" s="32"/>
      <c r="ID4" s="32"/>
    </row>
    <row r="5" spans="1:238" s="34" customFormat="1" ht="9" customHeight="1">
      <c r="A5" s="1200"/>
      <c r="B5" s="1607"/>
      <c r="C5" s="1607"/>
      <c r="D5" s="1607"/>
      <c r="E5" s="1826"/>
      <c r="F5" s="1827"/>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32"/>
      <c r="CR5" s="32"/>
      <c r="CS5" s="32"/>
      <c r="CT5" s="32"/>
      <c r="CU5" s="32"/>
      <c r="CV5" s="32"/>
      <c r="CW5" s="32"/>
      <c r="CX5" s="32"/>
      <c r="CY5" s="32"/>
      <c r="CZ5" s="32"/>
      <c r="DA5" s="32"/>
      <c r="DB5" s="32"/>
      <c r="DC5" s="32"/>
      <c r="DD5" s="32"/>
      <c r="DE5" s="32"/>
      <c r="DF5" s="32"/>
      <c r="DG5" s="32"/>
      <c r="DH5" s="32"/>
      <c r="DI5" s="32"/>
      <c r="DJ5" s="32"/>
      <c r="DK5" s="32"/>
      <c r="DL5" s="32"/>
      <c r="DM5" s="32"/>
      <c r="DN5" s="32"/>
      <c r="DO5" s="32"/>
      <c r="DP5" s="32"/>
      <c r="DQ5" s="32"/>
      <c r="DR5" s="32"/>
      <c r="DS5" s="32"/>
      <c r="DT5" s="32"/>
      <c r="DU5" s="32"/>
      <c r="DV5" s="32"/>
      <c r="DW5" s="32"/>
      <c r="DX5" s="32"/>
      <c r="DY5" s="32"/>
      <c r="DZ5" s="32"/>
      <c r="EA5" s="32"/>
      <c r="EB5" s="32"/>
      <c r="EC5" s="32"/>
      <c r="ED5" s="32"/>
      <c r="EE5" s="32"/>
      <c r="EF5" s="32"/>
      <c r="EG5" s="32"/>
      <c r="EH5" s="32"/>
      <c r="EI5" s="32"/>
      <c r="EJ5" s="32"/>
      <c r="EK5" s="32"/>
      <c r="EL5" s="32"/>
      <c r="EM5" s="32"/>
      <c r="EN5" s="32"/>
      <c r="EO5" s="32"/>
      <c r="EP5" s="32"/>
      <c r="EQ5" s="32"/>
      <c r="ER5" s="32"/>
      <c r="ES5" s="32"/>
      <c r="ET5" s="32"/>
      <c r="EU5" s="32"/>
      <c r="EV5" s="32"/>
      <c r="EW5" s="32"/>
      <c r="EX5" s="32"/>
      <c r="EY5" s="32"/>
      <c r="EZ5" s="32"/>
      <c r="FA5" s="32"/>
      <c r="FB5" s="32"/>
      <c r="FC5" s="32"/>
      <c r="FD5" s="32"/>
      <c r="FE5" s="32"/>
      <c r="FF5" s="32"/>
      <c r="FG5" s="32"/>
      <c r="FH5" s="32"/>
      <c r="FI5" s="32"/>
      <c r="FJ5" s="32"/>
      <c r="FK5" s="32"/>
      <c r="FL5" s="32"/>
      <c r="FM5" s="32"/>
      <c r="FN5" s="32"/>
      <c r="FO5" s="32"/>
      <c r="FP5" s="32"/>
      <c r="FQ5" s="32"/>
      <c r="FR5" s="32"/>
      <c r="FS5" s="32"/>
      <c r="FT5" s="32"/>
      <c r="FU5" s="32"/>
      <c r="FV5" s="32"/>
      <c r="FW5" s="32"/>
      <c r="FX5" s="32"/>
      <c r="FY5" s="32"/>
      <c r="FZ5" s="32"/>
      <c r="GA5" s="32"/>
      <c r="GB5" s="32"/>
      <c r="GC5" s="32"/>
      <c r="GD5" s="32"/>
      <c r="GE5" s="32"/>
      <c r="GF5" s="32"/>
      <c r="GG5" s="32"/>
      <c r="GH5" s="32"/>
      <c r="GI5" s="32"/>
      <c r="GJ5" s="32"/>
      <c r="GK5" s="32"/>
      <c r="GL5" s="32"/>
      <c r="GM5" s="32"/>
      <c r="GN5" s="32"/>
      <c r="GO5" s="32"/>
      <c r="GP5" s="32"/>
      <c r="GQ5" s="32"/>
      <c r="GR5" s="32"/>
      <c r="GS5" s="32"/>
      <c r="GT5" s="32"/>
      <c r="GU5" s="32"/>
      <c r="GV5" s="32"/>
      <c r="GW5" s="32"/>
      <c r="GX5" s="32"/>
      <c r="GY5" s="32"/>
      <c r="GZ5" s="32"/>
      <c r="HA5" s="32"/>
      <c r="HB5" s="32"/>
      <c r="HC5" s="32"/>
      <c r="HD5" s="32"/>
      <c r="HE5" s="32"/>
      <c r="HF5" s="32"/>
      <c r="HG5" s="32"/>
      <c r="HH5" s="32"/>
      <c r="HI5" s="32"/>
      <c r="HJ5" s="32"/>
      <c r="HK5" s="32"/>
      <c r="HL5" s="32"/>
      <c r="HM5" s="32"/>
      <c r="HN5" s="32"/>
      <c r="HO5" s="32"/>
      <c r="HP5" s="32"/>
      <c r="HQ5" s="32"/>
      <c r="HR5" s="32"/>
      <c r="HS5" s="32"/>
      <c r="HT5" s="32"/>
      <c r="HU5" s="32"/>
      <c r="HV5" s="32"/>
      <c r="HW5" s="32"/>
      <c r="HX5" s="32"/>
      <c r="HY5" s="32"/>
      <c r="HZ5" s="32"/>
      <c r="IA5" s="32"/>
      <c r="IB5" s="32"/>
      <c r="IC5" s="32"/>
      <c r="ID5" s="32"/>
    </row>
    <row r="6" spans="1:238" s="34" customFormat="1" ht="18" customHeight="1">
      <c r="A6" s="1200">
        <v>1985</v>
      </c>
      <c r="B6" s="1216">
        <v>65368.32</v>
      </c>
      <c r="C6" s="1216">
        <v>46696.73</v>
      </c>
      <c r="D6" s="1216">
        <v>18671.59</v>
      </c>
      <c r="E6" s="1826">
        <f>+(B6/C6)</f>
        <v>1.3998479122628071</v>
      </c>
      <c r="F6" s="1827">
        <v>9.7500000000000003E-2</v>
      </c>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32"/>
      <c r="CR6" s="32"/>
      <c r="CS6" s="32"/>
      <c r="CT6" s="32"/>
      <c r="CU6" s="32"/>
      <c r="CV6" s="32"/>
      <c r="CW6" s="32"/>
      <c r="CX6" s="32"/>
      <c r="CY6" s="32"/>
      <c r="CZ6" s="32"/>
      <c r="DA6" s="32"/>
      <c r="DB6" s="32"/>
      <c r="DC6" s="32"/>
      <c r="DD6" s="32"/>
      <c r="DE6" s="32"/>
      <c r="DF6" s="32"/>
      <c r="DG6" s="32"/>
      <c r="DH6" s="32"/>
      <c r="DI6" s="32"/>
      <c r="DJ6" s="32"/>
      <c r="DK6" s="32"/>
      <c r="DL6" s="32"/>
      <c r="DM6" s="32"/>
      <c r="DN6" s="32"/>
      <c r="DO6" s="32"/>
      <c r="DP6" s="32"/>
      <c r="DQ6" s="32"/>
      <c r="DR6" s="32"/>
      <c r="DS6" s="32"/>
      <c r="DT6" s="32"/>
      <c r="DU6" s="32"/>
      <c r="DV6" s="32"/>
      <c r="DW6" s="32"/>
      <c r="DX6" s="32"/>
      <c r="DY6" s="32"/>
      <c r="DZ6" s="32"/>
      <c r="EA6" s="32"/>
      <c r="EB6" s="32"/>
      <c r="EC6" s="32"/>
      <c r="ED6" s="32"/>
      <c r="EE6" s="32"/>
      <c r="EF6" s="32"/>
      <c r="EG6" s="32"/>
      <c r="EH6" s="32"/>
      <c r="EI6" s="32"/>
      <c r="EJ6" s="32"/>
      <c r="EK6" s="32"/>
      <c r="EL6" s="32"/>
      <c r="EM6" s="32"/>
      <c r="EN6" s="32"/>
      <c r="EO6" s="32"/>
      <c r="EP6" s="32"/>
      <c r="EQ6" s="32"/>
      <c r="ER6" s="32"/>
      <c r="ES6" s="32"/>
      <c r="ET6" s="32"/>
      <c r="EU6" s="32"/>
      <c r="EV6" s="32"/>
      <c r="EW6" s="32"/>
      <c r="EX6" s="32"/>
      <c r="EY6" s="32"/>
      <c r="EZ6" s="32"/>
      <c r="FA6" s="32"/>
      <c r="FB6" s="32"/>
      <c r="FC6" s="32"/>
      <c r="FD6" s="32"/>
      <c r="FE6" s="32"/>
      <c r="FF6" s="32"/>
      <c r="FG6" s="32"/>
      <c r="FH6" s="32"/>
      <c r="FI6" s="32"/>
      <c r="FJ6" s="32"/>
      <c r="FK6" s="32"/>
      <c r="FL6" s="32"/>
      <c r="FM6" s="32"/>
      <c r="FN6" s="32"/>
      <c r="FO6" s="32"/>
      <c r="FP6" s="32"/>
      <c r="FQ6" s="32"/>
      <c r="FR6" s="32"/>
      <c r="FS6" s="32"/>
      <c r="FT6" s="32"/>
      <c r="FU6" s="32"/>
      <c r="FV6" s="32"/>
      <c r="FW6" s="32"/>
      <c r="FX6" s="32"/>
      <c r="FY6" s="32"/>
      <c r="FZ6" s="32"/>
      <c r="GA6" s="32"/>
      <c r="GB6" s="32"/>
      <c r="GC6" s="32"/>
      <c r="GD6" s="32"/>
      <c r="GE6" s="32"/>
      <c r="GF6" s="32"/>
      <c r="GG6" s="32"/>
      <c r="GH6" s="32"/>
      <c r="GI6" s="32"/>
      <c r="GJ6" s="32"/>
      <c r="GK6" s="32"/>
      <c r="GL6" s="32"/>
      <c r="GM6" s="32"/>
      <c r="GN6" s="32"/>
      <c r="GO6" s="32"/>
      <c r="GP6" s="32"/>
      <c r="GQ6" s="32"/>
      <c r="GR6" s="32"/>
      <c r="GS6" s="32"/>
      <c r="GT6" s="32"/>
      <c r="GU6" s="32"/>
      <c r="GV6" s="32"/>
      <c r="GW6" s="32"/>
      <c r="GX6" s="32"/>
      <c r="GY6" s="32"/>
      <c r="GZ6" s="32"/>
      <c r="HA6" s="32"/>
      <c r="HB6" s="32"/>
      <c r="HC6" s="32"/>
      <c r="HD6" s="32"/>
      <c r="HE6" s="32"/>
      <c r="HF6" s="32"/>
      <c r="HG6" s="32"/>
      <c r="HH6" s="32"/>
      <c r="HI6" s="32"/>
      <c r="HJ6" s="32"/>
      <c r="HK6" s="32"/>
      <c r="HL6" s="32"/>
      <c r="HM6" s="32"/>
      <c r="HN6" s="32"/>
      <c r="HO6" s="32"/>
      <c r="HP6" s="32"/>
      <c r="HQ6" s="32"/>
      <c r="HR6" s="32"/>
      <c r="HS6" s="32"/>
      <c r="HT6" s="32"/>
      <c r="HU6" s="32"/>
      <c r="HV6" s="32"/>
      <c r="HW6" s="32"/>
      <c r="HX6" s="32"/>
      <c r="HY6" s="32"/>
      <c r="HZ6" s="32"/>
      <c r="IA6" s="32"/>
      <c r="IB6" s="32"/>
      <c r="IC6" s="32"/>
      <c r="ID6" s="32"/>
    </row>
    <row r="7" spans="1:238" s="34" customFormat="1" ht="9" customHeight="1">
      <c r="A7" s="1200"/>
      <c r="B7" s="1216"/>
      <c r="C7" s="1216"/>
      <c r="D7" s="1216"/>
      <c r="E7" s="1826"/>
      <c r="F7" s="1827"/>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c r="BT7" s="32"/>
      <c r="BU7" s="32"/>
      <c r="BV7" s="32"/>
      <c r="BW7" s="32"/>
      <c r="BX7" s="32"/>
      <c r="BY7" s="32"/>
      <c r="BZ7" s="32"/>
      <c r="CA7" s="32"/>
      <c r="CB7" s="32"/>
      <c r="CC7" s="32"/>
      <c r="CD7" s="32"/>
      <c r="CE7" s="32"/>
      <c r="CF7" s="32"/>
      <c r="CG7" s="32"/>
      <c r="CH7" s="32"/>
      <c r="CI7" s="32"/>
      <c r="CJ7" s="32"/>
      <c r="CK7" s="32"/>
      <c r="CL7" s="32"/>
      <c r="CM7" s="32"/>
      <c r="CN7" s="32"/>
      <c r="CO7" s="32"/>
      <c r="CP7" s="32"/>
      <c r="CQ7" s="32"/>
      <c r="CR7" s="32"/>
      <c r="CS7" s="32"/>
      <c r="CT7" s="32"/>
      <c r="CU7" s="32"/>
      <c r="CV7" s="32"/>
      <c r="CW7" s="32"/>
      <c r="CX7" s="32"/>
      <c r="CY7" s="32"/>
      <c r="CZ7" s="32"/>
      <c r="DA7" s="32"/>
      <c r="DB7" s="32"/>
      <c r="DC7" s="32"/>
      <c r="DD7" s="32"/>
      <c r="DE7" s="32"/>
      <c r="DF7" s="32"/>
      <c r="DG7" s="32"/>
      <c r="DH7" s="32"/>
      <c r="DI7" s="32"/>
      <c r="DJ7" s="32"/>
      <c r="DK7" s="32"/>
      <c r="DL7" s="32"/>
      <c r="DM7" s="32"/>
      <c r="DN7" s="32"/>
      <c r="DO7" s="32"/>
      <c r="DP7" s="32"/>
      <c r="DQ7" s="32"/>
      <c r="DR7" s="32"/>
      <c r="DS7" s="32"/>
      <c r="DT7" s="32"/>
      <c r="DU7" s="32"/>
      <c r="DV7" s="32"/>
      <c r="DW7" s="32"/>
      <c r="DX7" s="32"/>
      <c r="DY7" s="32"/>
      <c r="DZ7" s="32"/>
      <c r="EA7" s="32"/>
      <c r="EB7" s="32"/>
      <c r="EC7" s="32"/>
      <c r="ED7" s="32"/>
      <c r="EE7" s="32"/>
      <c r="EF7" s="32"/>
      <c r="EG7" s="32"/>
      <c r="EH7" s="32"/>
      <c r="EI7" s="32"/>
      <c r="EJ7" s="32"/>
      <c r="EK7" s="32"/>
      <c r="EL7" s="32"/>
      <c r="EM7" s="32"/>
      <c r="EN7" s="32"/>
      <c r="EO7" s="32"/>
      <c r="EP7" s="32"/>
      <c r="EQ7" s="32"/>
      <c r="ER7" s="32"/>
      <c r="ES7" s="32"/>
      <c r="ET7" s="32"/>
      <c r="EU7" s="32"/>
      <c r="EV7" s="32"/>
      <c r="EW7" s="32"/>
      <c r="EX7" s="32"/>
      <c r="EY7" s="32"/>
      <c r="EZ7" s="32"/>
      <c r="FA7" s="32"/>
      <c r="FB7" s="32"/>
      <c r="FC7" s="32"/>
      <c r="FD7" s="32"/>
      <c r="FE7" s="32"/>
      <c r="FF7" s="32"/>
      <c r="FG7" s="32"/>
      <c r="FH7" s="32"/>
      <c r="FI7" s="32"/>
      <c r="FJ7" s="32"/>
      <c r="FK7" s="32"/>
      <c r="FL7" s="32"/>
      <c r="FM7" s="32"/>
      <c r="FN7" s="32"/>
      <c r="FO7" s="32"/>
      <c r="FP7" s="32"/>
      <c r="FQ7" s="32"/>
      <c r="FR7" s="32"/>
      <c r="FS7" s="32"/>
      <c r="FT7" s="32"/>
      <c r="FU7" s="32"/>
      <c r="FV7" s="32"/>
      <c r="FW7" s="32"/>
      <c r="FX7" s="32"/>
      <c r="FY7" s="32"/>
      <c r="FZ7" s="32"/>
      <c r="GA7" s="32"/>
      <c r="GB7" s="32"/>
      <c r="GC7" s="32"/>
      <c r="GD7" s="32"/>
      <c r="GE7" s="32"/>
      <c r="GF7" s="32"/>
      <c r="GG7" s="32"/>
      <c r="GH7" s="32"/>
      <c r="GI7" s="32"/>
      <c r="GJ7" s="32"/>
      <c r="GK7" s="32"/>
      <c r="GL7" s="32"/>
      <c r="GM7" s="32"/>
      <c r="GN7" s="32"/>
      <c r="GO7" s="32"/>
      <c r="GP7" s="32"/>
      <c r="GQ7" s="32"/>
      <c r="GR7" s="32"/>
      <c r="GS7" s="32"/>
      <c r="GT7" s="32"/>
      <c r="GU7" s="32"/>
      <c r="GV7" s="32"/>
      <c r="GW7" s="32"/>
      <c r="GX7" s="32"/>
      <c r="GY7" s="32"/>
      <c r="GZ7" s="32"/>
      <c r="HA7" s="32"/>
      <c r="HB7" s="32"/>
      <c r="HC7" s="32"/>
      <c r="HD7" s="32"/>
      <c r="HE7" s="32"/>
      <c r="HF7" s="32"/>
      <c r="HG7" s="32"/>
      <c r="HH7" s="32"/>
      <c r="HI7" s="32"/>
      <c r="HJ7" s="32"/>
      <c r="HK7" s="32"/>
      <c r="HL7" s="32"/>
      <c r="HM7" s="32"/>
      <c r="HN7" s="32"/>
      <c r="HO7" s="32"/>
      <c r="HP7" s="32"/>
      <c r="HQ7" s="32"/>
      <c r="HR7" s="32"/>
      <c r="HS7" s="32"/>
      <c r="HT7" s="32"/>
      <c r="HU7" s="32"/>
      <c r="HV7" s="32"/>
      <c r="HW7" s="32"/>
      <c r="HX7" s="32"/>
      <c r="HY7" s="32"/>
      <c r="HZ7" s="32"/>
      <c r="IA7" s="32"/>
      <c r="IB7" s="32"/>
      <c r="IC7" s="32"/>
      <c r="ID7" s="32"/>
    </row>
    <row r="8" spans="1:238" s="34" customFormat="1" ht="18" customHeight="1">
      <c r="A8" s="1200">
        <v>1990</v>
      </c>
      <c r="B8" s="1216">
        <v>109835.67</v>
      </c>
      <c r="C8" s="1216">
        <v>88062.43</v>
      </c>
      <c r="D8" s="1216">
        <v>21773.24</v>
      </c>
      <c r="E8" s="1826">
        <f>+(B8/C8)</f>
        <v>1.2472477763786443</v>
      </c>
      <c r="F8" s="1827">
        <v>7.2499999999999995E-2</v>
      </c>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32"/>
      <c r="BE8" s="32"/>
      <c r="BF8" s="32"/>
      <c r="BG8" s="32"/>
      <c r="BH8" s="32"/>
      <c r="BI8" s="32"/>
      <c r="BJ8" s="32"/>
      <c r="BK8" s="32"/>
      <c r="BL8" s="32"/>
      <c r="BM8" s="32"/>
      <c r="BN8" s="32"/>
      <c r="BO8" s="32"/>
      <c r="BP8" s="32"/>
      <c r="BQ8" s="32"/>
      <c r="BR8" s="32"/>
      <c r="BS8" s="32"/>
      <c r="BT8" s="32"/>
      <c r="BU8" s="32"/>
      <c r="BV8" s="32"/>
      <c r="BW8" s="32"/>
      <c r="BX8" s="32"/>
      <c r="BY8" s="32"/>
      <c r="BZ8" s="32"/>
      <c r="CA8" s="32"/>
      <c r="CB8" s="32"/>
      <c r="CC8" s="32"/>
      <c r="CD8" s="32"/>
      <c r="CE8" s="32"/>
      <c r="CF8" s="32"/>
      <c r="CG8" s="32"/>
      <c r="CH8" s="32"/>
      <c r="CI8" s="32"/>
      <c r="CJ8" s="32"/>
      <c r="CK8" s="32"/>
      <c r="CL8" s="32"/>
      <c r="CM8" s="32"/>
      <c r="CN8" s="32"/>
      <c r="CO8" s="32"/>
      <c r="CP8" s="32"/>
      <c r="CQ8" s="32"/>
      <c r="CR8" s="32"/>
      <c r="CS8" s="32"/>
      <c r="CT8" s="32"/>
      <c r="CU8" s="32"/>
      <c r="CV8" s="32"/>
      <c r="CW8" s="32"/>
      <c r="CX8" s="32"/>
      <c r="CY8" s="32"/>
      <c r="CZ8" s="32"/>
      <c r="DA8" s="32"/>
      <c r="DB8" s="32"/>
      <c r="DC8" s="32"/>
      <c r="DD8" s="32"/>
      <c r="DE8" s="32"/>
      <c r="DF8" s="32"/>
      <c r="DG8" s="32"/>
      <c r="DH8" s="32"/>
      <c r="DI8" s="32"/>
      <c r="DJ8" s="32"/>
      <c r="DK8" s="32"/>
      <c r="DL8" s="32"/>
      <c r="DM8" s="32"/>
      <c r="DN8" s="32"/>
      <c r="DO8" s="32"/>
      <c r="DP8" s="32"/>
      <c r="DQ8" s="32"/>
      <c r="DR8" s="32"/>
      <c r="DS8" s="32"/>
      <c r="DT8" s="32"/>
      <c r="DU8" s="32"/>
      <c r="DV8" s="32"/>
      <c r="DW8" s="32"/>
      <c r="DX8" s="32"/>
      <c r="DY8" s="32"/>
      <c r="DZ8" s="32"/>
      <c r="EA8" s="32"/>
      <c r="EB8" s="32"/>
      <c r="EC8" s="32"/>
      <c r="ED8" s="32"/>
      <c r="EE8" s="32"/>
      <c r="EF8" s="32"/>
      <c r="EG8" s="32"/>
      <c r="EH8" s="32"/>
      <c r="EI8" s="32"/>
      <c r="EJ8" s="32"/>
      <c r="EK8" s="32"/>
      <c r="EL8" s="32"/>
      <c r="EM8" s="32"/>
      <c r="EN8" s="32"/>
      <c r="EO8" s="32"/>
      <c r="EP8" s="32"/>
      <c r="EQ8" s="32"/>
      <c r="ER8" s="32"/>
      <c r="ES8" s="32"/>
      <c r="ET8" s="32"/>
      <c r="EU8" s="32"/>
      <c r="EV8" s="32"/>
      <c r="EW8" s="32"/>
      <c r="EX8" s="32"/>
      <c r="EY8" s="32"/>
      <c r="EZ8" s="32"/>
      <c r="FA8" s="32"/>
      <c r="FB8" s="32"/>
      <c r="FC8" s="32"/>
      <c r="FD8" s="32"/>
      <c r="FE8" s="32"/>
      <c r="FF8" s="32"/>
      <c r="FG8" s="32"/>
      <c r="FH8" s="32"/>
      <c r="FI8" s="32"/>
      <c r="FJ8" s="32"/>
      <c r="FK8" s="32"/>
      <c r="FL8" s="32"/>
      <c r="FM8" s="32"/>
      <c r="FN8" s="32"/>
      <c r="FO8" s="32"/>
      <c r="FP8" s="32"/>
      <c r="FQ8" s="32"/>
      <c r="FR8" s="32"/>
      <c r="FS8" s="32"/>
      <c r="FT8" s="32"/>
      <c r="FU8" s="32"/>
      <c r="FV8" s="32"/>
      <c r="FW8" s="32"/>
      <c r="FX8" s="32"/>
      <c r="FY8" s="32"/>
      <c r="FZ8" s="32"/>
      <c r="GA8" s="32"/>
      <c r="GB8" s="32"/>
      <c r="GC8" s="32"/>
      <c r="GD8" s="32"/>
      <c r="GE8" s="32"/>
      <c r="GF8" s="32"/>
      <c r="GG8" s="32"/>
      <c r="GH8" s="32"/>
      <c r="GI8" s="32"/>
      <c r="GJ8" s="32"/>
      <c r="GK8" s="32"/>
      <c r="GL8" s="32"/>
      <c r="GM8" s="32"/>
      <c r="GN8" s="32"/>
      <c r="GO8" s="32"/>
      <c r="GP8" s="32"/>
      <c r="GQ8" s="32"/>
      <c r="GR8" s="32"/>
      <c r="GS8" s="32"/>
      <c r="GT8" s="32"/>
      <c r="GU8" s="32"/>
      <c r="GV8" s="32"/>
      <c r="GW8" s="32"/>
      <c r="GX8" s="32"/>
      <c r="GY8" s="32"/>
      <c r="GZ8" s="32"/>
      <c r="HA8" s="32"/>
      <c r="HB8" s="32"/>
      <c r="HC8" s="32"/>
      <c r="HD8" s="32"/>
      <c r="HE8" s="32"/>
      <c r="HF8" s="32"/>
      <c r="HG8" s="32"/>
      <c r="HH8" s="32"/>
      <c r="HI8" s="32"/>
      <c r="HJ8" s="32"/>
      <c r="HK8" s="32"/>
      <c r="HL8" s="32"/>
      <c r="HM8" s="32"/>
      <c r="HN8" s="32"/>
      <c r="HO8" s="32"/>
      <c r="HP8" s="32"/>
      <c r="HQ8" s="32"/>
      <c r="HR8" s="32"/>
      <c r="HS8" s="32"/>
      <c r="HT8" s="32"/>
      <c r="HU8" s="32"/>
      <c r="HV8" s="32"/>
      <c r="HW8" s="32"/>
      <c r="HX8" s="32"/>
      <c r="HY8" s="32"/>
      <c r="HZ8" s="32"/>
      <c r="IA8" s="32"/>
      <c r="IB8" s="32"/>
      <c r="IC8" s="32"/>
      <c r="ID8" s="32"/>
    </row>
    <row r="9" spans="1:238" s="34" customFormat="1" ht="18" customHeight="1">
      <c r="A9" s="1200">
        <v>1991</v>
      </c>
      <c r="B9" s="1216">
        <v>103170.7</v>
      </c>
      <c r="C9" s="1216">
        <v>84738.81</v>
      </c>
      <c r="D9" s="1216">
        <v>18431.89</v>
      </c>
      <c r="E9" s="1826">
        <f>+(B9/C9)</f>
        <v>1.2175141472956725</v>
      </c>
      <c r="F9" s="1827">
        <v>7.2499999999999995E-2</v>
      </c>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32"/>
      <c r="BC9" s="32"/>
      <c r="BD9" s="32"/>
      <c r="BE9" s="32"/>
      <c r="BF9" s="32"/>
      <c r="BG9" s="32"/>
      <c r="BH9" s="32"/>
      <c r="BI9" s="32"/>
      <c r="BJ9" s="32"/>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c r="CL9" s="32"/>
      <c r="CM9" s="32"/>
      <c r="CN9" s="32"/>
      <c r="CO9" s="32"/>
      <c r="CP9" s="32"/>
      <c r="CQ9" s="32"/>
      <c r="CR9" s="32"/>
      <c r="CS9" s="32"/>
      <c r="CT9" s="32"/>
      <c r="CU9" s="32"/>
      <c r="CV9" s="32"/>
      <c r="CW9" s="32"/>
      <c r="CX9" s="32"/>
      <c r="CY9" s="32"/>
      <c r="CZ9" s="32"/>
      <c r="DA9" s="32"/>
      <c r="DB9" s="32"/>
      <c r="DC9" s="32"/>
      <c r="DD9" s="32"/>
      <c r="DE9" s="32"/>
      <c r="DF9" s="32"/>
      <c r="DG9" s="32"/>
      <c r="DH9" s="32"/>
      <c r="DI9" s="32"/>
      <c r="DJ9" s="32"/>
      <c r="DK9" s="32"/>
      <c r="DL9" s="32"/>
      <c r="DM9" s="32"/>
      <c r="DN9" s="32"/>
      <c r="DO9" s="32"/>
      <c r="DP9" s="32"/>
      <c r="DQ9" s="32"/>
      <c r="DR9" s="32"/>
      <c r="DS9" s="32"/>
      <c r="DT9" s="32"/>
      <c r="DU9" s="32"/>
      <c r="DV9" s="32"/>
      <c r="DW9" s="32"/>
      <c r="DX9" s="32"/>
      <c r="DY9" s="32"/>
      <c r="DZ9" s="32"/>
      <c r="EA9" s="32"/>
      <c r="EB9" s="32"/>
      <c r="EC9" s="32"/>
      <c r="ED9" s="32"/>
      <c r="EE9" s="32"/>
      <c r="EF9" s="32"/>
      <c r="EG9" s="32"/>
      <c r="EH9" s="32"/>
      <c r="EI9" s="32"/>
      <c r="EJ9" s="32"/>
      <c r="EK9" s="32"/>
      <c r="EL9" s="32"/>
      <c r="EM9" s="32"/>
      <c r="EN9" s="32"/>
      <c r="EO9" s="32"/>
      <c r="EP9" s="32"/>
      <c r="EQ9" s="32"/>
      <c r="ER9" s="32"/>
      <c r="ES9" s="32"/>
      <c r="ET9" s="32"/>
      <c r="EU9" s="32"/>
      <c r="EV9" s="32"/>
      <c r="EW9" s="32"/>
      <c r="EX9" s="32"/>
      <c r="EY9" s="32"/>
      <c r="EZ9" s="32"/>
      <c r="FA9" s="32"/>
      <c r="FB9" s="32"/>
      <c r="FC9" s="32"/>
      <c r="FD9" s="32"/>
      <c r="FE9" s="32"/>
      <c r="FF9" s="32"/>
      <c r="FG9" s="32"/>
      <c r="FH9" s="32"/>
      <c r="FI9" s="32"/>
      <c r="FJ9" s="32"/>
      <c r="FK9" s="32"/>
      <c r="FL9" s="32"/>
      <c r="FM9" s="32"/>
      <c r="FN9" s="32"/>
      <c r="FO9" s="32"/>
      <c r="FP9" s="32"/>
      <c r="FQ9" s="32"/>
      <c r="FR9" s="32"/>
      <c r="FS9" s="32"/>
      <c r="FT9" s="32"/>
      <c r="FU9" s="32"/>
      <c r="FV9" s="32"/>
      <c r="FW9" s="32"/>
      <c r="FX9" s="32"/>
      <c r="FY9" s="32"/>
      <c r="FZ9" s="32"/>
      <c r="GA9" s="32"/>
      <c r="GB9" s="32"/>
      <c r="GC9" s="32"/>
      <c r="GD9" s="32"/>
      <c r="GE9" s="32"/>
      <c r="GF9" s="32"/>
      <c r="GG9" s="32"/>
      <c r="GH9" s="32"/>
      <c r="GI9" s="32"/>
      <c r="GJ9" s="32"/>
      <c r="GK9" s="32"/>
      <c r="GL9" s="32"/>
      <c r="GM9" s="32"/>
      <c r="GN9" s="32"/>
      <c r="GO9" s="32"/>
      <c r="GP9" s="32"/>
      <c r="GQ9" s="32"/>
      <c r="GR9" s="32"/>
      <c r="GS9" s="32"/>
      <c r="GT9" s="32"/>
      <c r="GU9" s="32"/>
      <c r="GV9" s="32"/>
      <c r="GW9" s="32"/>
      <c r="GX9" s="32"/>
      <c r="GY9" s="32"/>
      <c r="GZ9" s="32"/>
      <c r="HA9" s="32"/>
      <c r="HB9" s="32"/>
      <c r="HC9" s="32"/>
      <c r="HD9" s="32"/>
      <c r="HE9" s="32"/>
      <c r="HF9" s="32"/>
      <c r="HG9" s="32"/>
      <c r="HH9" s="32"/>
      <c r="HI9" s="32"/>
      <c r="HJ9" s="32"/>
      <c r="HK9" s="32"/>
      <c r="HL9" s="32"/>
      <c r="HM9" s="32"/>
      <c r="HN9" s="32"/>
      <c r="HO9" s="32"/>
      <c r="HP9" s="32"/>
      <c r="HQ9" s="32"/>
      <c r="HR9" s="32"/>
      <c r="HS9" s="32"/>
      <c r="HT9" s="32"/>
      <c r="HU9" s="32"/>
      <c r="HV9" s="32"/>
      <c r="HW9" s="32"/>
      <c r="HX9" s="32"/>
      <c r="HY9" s="32"/>
      <c r="HZ9" s="32"/>
      <c r="IA9" s="32"/>
      <c r="IB9" s="32"/>
      <c r="IC9" s="32"/>
      <c r="ID9" s="32"/>
    </row>
    <row r="10" spans="1:238" s="34" customFormat="1" ht="18" customHeight="1">
      <c r="A10" s="1200">
        <v>1992</v>
      </c>
      <c r="B10" s="1216">
        <v>90880.06</v>
      </c>
      <c r="C10" s="1216">
        <v>76203.929999999993</v>
      </c>
      <c r="D10" s="1216">
        <v>14676.13</v>
      </c>
      <c r="E10" s="1826">
        <f>+(B10/C10)</f>
        <v>1.1925901984320233</v>
      </c>
      <c r="F10" s="1827">
        <v>6.25E-2</v>
      </c>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c r="CE10" s="32"/>
      <c r="CF10" s="32"/>
      <c r="CG10" s="32"/>
      <c r="CH10" s="32"/>
      <c r="CI10" s="32"/>
      <c r="CJ10" s="32"/>
      <c r="CK10" s="32"/>
      <c r="CL10" s="32"/>
      <c r="CM10" s="32"/>
      <c r="CN10" s="32"/>
      <c r="CO10" s="32"/>
      <c r="CP10" s="32"/>
      <c r="CQ10" s="32"/>
      <c r="CR10" s="32"/>
      <c r="CS10" s="32"/>
      <c r="CT10" s="32"/>
      <c r="CU10" s="32"/>
      <c r="CV10" s="32"/>
      <c r="CW10" s="32"/>
      <c r="CX10" s="32"/>
      <c r="CY10" s="32"/>
      <c r="CZ10" s="32"/>
      <c r="DA10" s="32"/>
      <c r="DB10" s="32"/>
      <c r="DC10" s="32"/>
      <c r="DD10" s="32"/>
      <c r="DE10" s="32"/>
      <c r="DF10" s="32"/>
      <c r="DG10" s="32"/>
      <c r="DH10" s="32"/>
      <c r="DI10" s="32"/>
      <c r="DJ10" s="32"/>
      <c r="DK10" s="32"/>
      <c r="DL10" s="32"/>
      <c r="DM10" s="32"/>
      <c r="DN10" s="32"/>
      <c r="DO10" s="32"/>
      <c r="DP10" s="32"/>
      <c r="DQ10" s="32"/>
      <c r="DR10" s="32"/>
      <c r="DS10" s="32"/>
      <c r="DT10" s="32"/>
      <c r="DU10" s="32"/>
      <c r="DV10" s="32"/>
      <c r="DW10" s="32"/>
      <c r="DX10" s="32"/>
      <c r="DY10" s="32"/>
      <c r="DZ10" s="32"/>
      <c r="EA10" s="32"/>
      <c r="EB10" s="32"/>
      <c r="EC10" s="32"/>
      <c r="ED10" s="32"/>
      <c r="EE10" s="32"/>
      <c r="EF10" s="32"/>
      <c r="EG10" s="32"/>
      <c r="EH10" s="32"/>
      <c r="EI10" s="32"/>
      <c r="EJ10" s="32"/>
      <c r="EK10" s="32"/>
      <c r="EL10" s="32"/>
      <c r="EM10" s="32"/>
      <c r="EN10" s="32"/>
      <c r="EO10" s="32"/>
      <c r="EP10" s="32"/>
      <c r="EQ10" s="32"/>
      <c r="ER10" s="32"/>
      <c r="ES10" s="32"/>
      <c r="ET10" s="32"/>
      <c r="EU10" s="32"/>
      <c r="EV10" s="32"/>
      <c r="EW10" s="32"/>
      <c r="EX10" s="32"/>
      <c r="EY10" s="32"/>
      <c r="EZ10" s="32"/>
      <c r="FA10" s="32"/>
      <c r="FB10" s="32"/>
      <c r="FC10" s="32"/>
      <c r="FD10" s="32"/>
      <c r="FE10" s="32"/>
      <c r="FF10" s="32"/>
      <c r="FG10" s="32"/>
      <c r="FH10" s="32"/>
      <c r="FI10" s="32"/>
      <c r="FJ10" s="32"/>
      <c r="FK10" s="32"/>
      <c r="FL10" s="32"/>
      <c r="FM10" s="32"/>
      <c r="FN10" s="32"/>
      <c r="FO10" s="32"/>
      <c r="FP10" s="32"/>
      <c r="FQ10" s="32"/>
      <c r="FR10" s="32"/>
      <c r="FS10" s="32"/>
      <c r="FT10" s="32"/>
      <c r="FU10" s="32"/>
      <c r="FV10" s="32"/>
      <c r="FW10" s="32"/>
      <c r="FX10" s="32"/>
      <c r="FY10" s="32"/>
      <c r="FZ10" s="32"/>
      <c r="GA10" s="32"/>
      <c r="GB10" s="32"/>
      <c r="GC10" s="32"/>
      <c r="GD10" s="32"/>
      <c r="GE10" s="32"/>
      <c r="GF10" s="32"/>
      <c r="GG10" s="32"/>
      <c r="GH10" s="32"/>
      <c r="GI10" s="32"/>
      <c r="GJ10" s="32"/>
      <c r="GK10" s="32"/>
      <c r="GL10" s="32"/>
      <c r="GM10" s="32"/>
      <c r="GN10" s="32"/>
      <c r="GO10" s="32"/>
      <c r="GP10" s="32"/>
      <c r="GQ10" s="32"/>
      <c r="GR10" s="32"/>
      <c r="GS10" s="32"/>
      <c r="GT10" s="32"/>
      <c r="GU10" s="32"/>
      <c r="GV10" s="32"/>
      <c r="GW10" s="32"/>
      <c r="GX10" s="32"/>
      <c r="GY10" s="32"/>
      <c r="GZ10" s="32"/>
      <c r="HA10" s="32"/>
      <c r="HB10" s="32"/>
      <c r="HC10" s="32"/>
      <c r="HD10" s="32"/>
      <c r="HE10" s="32"/>
      <c r="HF10" s="32"/>
      <c r="HG10" s="32"/>
      <c r="HH10" s="32"/>
      <c r="HI10" s="32"/>
      <c r="HJ10" s="32"/>
      <c r="HK10" s="32"/>
      <c r="HL10" s="32"/>
      <c r="HM10" s="32"/>
      <c r="HN10" s="32"/>
      <c r="HO10" s="32"/>
      <c r="HP10" s="32"/>
      <c r="HQ10" s="32"/>
      <c r="HR10" s="32"/>
      <c r="HS10" s="32"/>
      <c r="HT10" s="32"/>
      <c r="HU10" s="32"/>
      <c r="HV10" s="32"/>
      <c r="HW10" s="32"/>
      <c r="HX10" s="32"/>
      <c r="HY10" s="32"/>
      <c r="HZ10" s="32"/>
      <c r="IA10" s="32"/>
      <c r="IB10" s="32"/>
      <c r="IC10" s="32"/>
      <c r="ID10" s="32"/>
    </row>
    <row r="11" spans="1:238" s="34" customFormat="1" ht="18" customHeight="1">
      <c r="A11" s="1200">
        <v>1993</v>
      </c>
      <c r="B11" s="1216">
        <v>102129.76</v>
      </c>
      <c r="C11" s="1216">
        <v>86981.28</v>
      </c>
      <c r="D11" s="1216">
        <v>15148.48</v>
      </c>
      <c r="E11" s="1826">
        <v>1.1741579337531018</v>
      </c>
      <c r="F11" s="1827">
        <v>6.4000000000000001E-2</v>
      </c>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32"/>
      <c r="CR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c r="DU11" s="32"/>
      <c r="DV11" s="32"/>
      <c r="DW11" s="32"/>
      <c r="DX11" s="32"/>
      <c r="DY11" s="32"/>
      <c r="DZ11" s="32"/>
      <c r="EA11" s="32"/>
      <c r="EB11" s="32"/>
      <c r="EC11" s="32"/>
      <c r="ED11" s="32"/>
      <c r="EE11" s="32"/>
      <c r="EF11" s="32"/>
      <c r="EG11" s="32"/>
      <c r="EH11" s="32"/>
      <c r="EI11" s="32"/>
      <c r="EJ11" s="32"/>
      <c r="EK11" s="32"/>
      <c r="EL11" s="32"/>
      <c r="EM11" s="32"/>
      <c r="EN11" s="32"/>
      <c r="EO11" s="32"/>
      <c r="EP11" s="32"/>
      <c r="EQ11" s="32"/>
      <c r="ER11" s="32"/>
      <c r="ES11" s="32"/>
      <c r="ET11" s="32"/>
      <c r="EU11" s="32"/>
      <c r="EV11" s="32"/>
      <c r="EW11" s="32"/>
      <c r="EX11" s="32"/>
      <c r="EY11" s="32"/>
      <c r="EZ11" s="32"/>
      <c r="FA11" s="32"/>
      <c r="FB11" s="32"/>
      <c r="FC11" s="32"/>
      <c r="FD11" s="32"/>
      <c r="FE11" s="32"/>
      <c r="FF11" s="32"/>
      <c r="FG11" s="32"/>
      <c r="FH11" s="32"/>
      <c r="FI11" s="32"/>
      <c r="FJ11" s="32"/>
      <c r="FK11" s="32"/>
      <c r="FL11" s="32"/>
      <c r="FM11" s="32"/>
      <c r="FN11" s="32"/>
      <c r="FO11" s="32"/>
      <c r="FP11" s="32"/>
      <c r="FQ11" s="32"/>
      <c r="FR11" s="32"/>
      <c r="FS11" s="32"/>
      <c r="FT11" s="32"/>
      <c r="FU11" s="32"/>
      <c r="FV11" s="32"/>
      <c r="FW11" s="32"/>
      <c r="FX11" s="32"/>
      <c r="FY11" s="32"/>
      <c r="FZ11" s="32"/>
      <c r="GA11" s="32"/>
      <c r="GB11" s="32"/>
      <c r="GC11" s="32"/>
      <c r="GD11" s="32"/>
      <c r="GE11" s="32"/>
      <c r="GF11" s="32"/>
      <c r="GG11" s="32"/>
      <c r="GH11" s="32"/>
      <c r="GI11" s="32"/>
      <c r="GJ11" s="32"/>
      <c r="GK11" s="32"/>
      <c r="GL11" s="32"/>
      <c r="GM11" s="32"/>
      <c r="GN11" s="32"/>
      <c r="GO11" s="32"/>
      <c r="GP11" s="32"/>
      <c r="GQ11" s="32"/>
      <c r="GR11" s="32"/>
      <c r="GS11" s="32"/>
      <c r="GT11" s="32"/>
      <c r="GU11" s="32"/>
      <c r="GV11" s="32"/>
      <c r="GW11" s="32"/>
      <c r="GX11" s="32"/>
      <c r="GY11" s="32"/>
      <c r="GZ11" s="32"/>
      <c r="HA11" s="32"/>
      <c r="HB11" s="32"/>
      <c r="HC11" s="32"/>
      <c r="HD11" s="32"/>
      <c r="HE11" s="32"/>
      <c r="HF11" s="32"/>
      <c r="HG11" s="32"/>
      <c r="HH11" s="32"/>
      <c r="HI11" s="32"/>
      <c r="HJ11" s="32"/>
      <c r="HK11" s="32"/>
      <c r="HL11" s="32"/>
      <c r="HM11" s="32"/>
      <c r="HN11" s="32"/>
      <c r="HO11" s="32"/>
      <c r="HP11" s="32"/>
      <c r="HQ11" s="32"/>
      <c r="HR11" s="32"/>
      <c r="HS11" s="32"/>
      <c r="HT11" s="32"/>
      <c r="HU11" s="32"/>
      <c r="HV11" s="32"/>
      <c r="HW11" s="32"/>
      <c r="HX11" s="32"/>
      <c r="HY11" s="32"/>
      <c r="HZ11" s="32"/>
      <c r="IA11" s="32"/>
      <c r="IB11" s="32"/>
      <c r="IC11" s="32"/>
      <c r="ID11" s="32"/>
    </row>
    <row r="12" spans="1:238" s="34" customFormat="1" ht="18" customHeight="1">
      <c r="A12" s="1200">
        <v>1994</v>
      </c>
      <c r="B12" s="1216">
        <v>77906.960000000006</v>
      </c>
      <c r="C12" s="1216">
        <v>68070.3</v>
      </c>
      <c r="D12" s="1216">
        <v>9836.66</v>
      </c>
      <c r="E12" s="1826">
        <v>1.14450736958703</v>
      </c>
      <c r="F12" s="1827">
        <v>5.6500000000000002E-2</v>
      </c>
      <c r="G12" s="32"/>
      <c r="H12" s="32"/>
      <c r="I12" s="32"/>
      <c r="J12" s="32"/>
      <c r="K12" s="32"/>
      <c r="L12" s="32"/>
      <c r="M12" s="32"/>
      <c r="N12" s="32"/>
      <c r="O12" s="32"/>
      <c r="P12" s="32"/>
      <c r="Q12" s="32"/>
      <c r="R12" s="32"/>
      <c r="S12" s="32"/>
      <c r="T12" s="32"/>
      <c r="U12" s="32"/>
      <c r="V12" s="32"/>
      <c r="W12" s="32"/>
      <c r="X12" s="32"/>
      <c r="Y12" s="32"/>
      <c r="Z12" s="32"/>
      <c r="AA12" s="32"/>
      <c r="AB12" s="32"/>
      <c r="AC12" s="32"/>
      <c r="AD12" s="32"/>
      <c r="AE12" s="32"/>
      <c r="AF12" s="32"/>
      <c r="AG12" s="32"/>
      <c r="AH12" s="32"/>
      <c r="AI12" s="32"/>
      <c r="AJ12" s="32"/>
      <c r="AK12" s="32"/>
      <c r="AL12" s="32"/>
      <c r="AM12" s="32"/>
      <c r="AN12" s="32"/>
      <c r="AO12" s="32"/>
      <c r="AP12" s="32"/>
      <c r="AQ12" s="32"/>
      <c r="AR12" s="32"/>
      <c r="AS12" s="32"/>
      <c r="AT12" s="32"/>
      <c r="AU12" s="32"/>
      <c r="AV12" s="32"/>
      <c r="AW12" s="32"/>
      <c r="AX12" s="32"/>
      <c r="AY12" s="32"/>
      <c r="AZ12" s="32"/>
      <c r="BA12" s="32"/>
      <c r="BB12" s="32"/>
      <c r="BC12" s="32"/>
      <c r="BD12" s="32"/>
      <c r="BE12" s="32"/>
      <c r="BF12" s="32"/>
      <c r="BG12" s="32"/>
      <c r="BH12" s="32"/>
      <c r="BI12" s="32"/>
      <c r="BJ12" s="32"/>
      <c r="BK12" s="32"/>
      <c r="BL12" s="32"/>
      <c r="BM12" s="32"/>
      <c r="BN12" s="32"/>
      <c r="BO12" s="32"/>
      <c r="BP12" s="32"/>
      <c r="BQ12" s="32"/>
      <c r="BR12" s="32"/>
      <c r="BS12" s="32"/>
      <c r="BT12" s="32"/>
      <c r="BU12" s="32"/>
      <c r="BV12" s="32"/>
      <c r="BW12" s="32"/>
      <c r="BX12" s="32"/>
      <c r="BY12" s="32"/>
      <c r="BZ12" s="32"/>
      <c r="CA12" s="32"/>
      <c r="CB12" s="32"/>
      <c r="CC12" s="32"/>
      <c r="CD12" s="32"/>
      <c r="CE12" s="32"/>
      <c r="CF12" s="32"/>
      <c r="CG12" s="32"/>
      <c r="CH12" s="32"/>
      <c r="CI12" s="32"/>
      <c r="CJ12" s="32"/>
      <c r="CK12" s="32"/>
      <c r="CL12" s="32"/>
      <c r="CM12" s="32"/>
      <c r="CN12" s="32"/>
      <c r="CO12" s="32"/>
      <c r="CP12" s="32"/>
      <c r="CQ12" s="32"/>
      <c r="CR12" s="32"/>
      <c r="CS12" s="32"/>
      <c r="CT12" s="32"/>
      <c r="CU12" s="32"/>
      <c r="CV12" s="32"/>
      <c r="CW12" s="32"/>
      <c r="CX12" s="32"/>
      <c r="CY12" s="32"/>
      <c r="CZ12" s="32"/>
      <c r="DA12" s="32"/>
      <c r="DB12" s="32"/>
      <c r="DC12" s="32"/>
      <c r="DD12" s="32"/>
      <c r="DE12" s="32"/>
      <c r="DF12" s="32"/>
      <c r="DG12" s="32"/>
      <c r="DH12" s="32"/>
      <c r="DI12" s="32"/>
      <c r="DJ12" s="32"/>
      <c r="DK12" s="32"/>
      <c r="DL12" s="32"/>
      <c r="DM12" s="32"/>
      <c r="DN12" s="32"/>
      <c r="DO12" s="32"/>
      <c r="DP12" s="32"/>
      <c r="DQ12" s="32"/>
      <c r="DR12" s="32"/>
      <c r="DS12" s="32"/>
      <c r="DT12" s="32"/>
      <c r="DU12" s="32"/>
      <c r="DV12" s="32"/>
      <c r="DW12" s="32"/>
      <c r="DX12" s="32"/>
      <c r="DY12" s="32"/>
      <c r="DZ12" s="32"/>
      <c r="EA12" s="32"/>
      <c r="EB12" s="32"/>
      <c r="EC12" s="32"/>
      <c r="ED12" s="32"/>
      <c r="EE12" s="32"/>
      <c r="EF12" s="32"/>
      <c r="EG12" s="32"/>
      <c r="EH12" s="32"/>
      <c r="EI12" s="32"/>
      <c r="EJ12" s="32"/>
      <c r="EK12" s="32"/>
      <c r="EL12" s="32"/>
      <c r="EM12" s="32"/>
      <c r="EN12" s="32"/>
      <c r="EO12" s="32"/>
      <c r="EP12" s="32"/>
      <c r="EQ12" s="32"/>
      <c r="ER12" s="32"/>
      <c r="ES12" s="32"/>
      <c r="ET12" s="32"/>
      <c r="EU12" s="32"/>
      <c r="EV12" s="32"/>
      <c r="EW12" s="32"/>
      <c r="EX12" s="32"/>
      <c r="EY12" s="32"/>
      <c r="EZ12" s="32"/>
      <c r="FA12" s="32"/>
      <c r="FB12" s="32"/>
      <c r="FC12" s="32"/>
      <c r="FD12" s="32"/>
      <c r="FE12" s="32"/>
      <c r="FF12" s="32"/>
      <c r="FG12" s="32"/>
      <c r="FH12" s="32"/>
      <c r="FI12" s="32"/>
      <c r="FJ12" s="32"/>
      <c r="FK12" s="32"/>
      <c r="FL12" s="32"/>
      <c r="FM12" s="32"/>
      <c r="FN12" s="32"/>
      <c r="FO12" s="32"/>
      <c r="FP12" s="32"/>
      <c r="FQ12" s="32"/>
      <c r="FR12" s="32"/>
      <c r="FS12" s="32"/>
      <c r="FT12" s="32"/>
      <c r="FU12" s="32"/>
      <c r="FV12" s="32"/>
      <c r="FW12" s="32"/>
      <c r="FX12" s="32"/>
      <c r="FY12" s="32"/>
      <c r="FZ12" s="32"/>
      <c r="GA12" s="32"/>
      <c r="GB12" s="32"/>
      <c r="GC12" s="32"/>
      <c r="GD12" s="32"/>
      <c r="GE12" s="32"/>
      <c r="GF12" s="32"/>
      <c r="GG12" s="32"/>
      <c r="GH12" s="32"/>
      <c r="GI12" s="32"/>
      <c r="GJ12" s="32"/>
      <c r="GK12" s="32"/>
      <c r="GL12" s="32"/>
      <c r="GM12" s="32"/>
      <c r="GN12" s="32"/>
      <c r="GO12" s="32"/>
      <c r="GP12" s="32"/>
      <c r="GQ12" s="32"/>
      <c r="GR12" s="32"/>
      <c r="GS12" s="32"/>
      <c r="GT12" s="32"/>
      <c r="GU12" s="32"/>
      <c r="GV12" s="32"/>
      <c r="GW12" s="32"/>
      <c r="GX12" s="32"/>
      <c r="GY12" s="32"/>
      <c r="GZ12" s="32"/>
      <c r="HA12" s="32"/>
      <c r="HB12" s="32"/>
      <c r="HC12" s="32"/>
      <c r="HD12" s="32"/>
      <c r="HE12" s="32"/>
      <c r="HF12" s="32"/>
      <c r="HG12" s="32"/>
      <c r="HH12" s="32"/>
      <c r="HI12" s="32"/>
      <c r="HJ12" s="32"/>
      <c r="HK12" s="32"/>
      <c r="HL12" s="32"/>
      <c r="HM12" s="32"/>
      <c r="HN12" s="32"/>
      <c r="HO12" s="32"/>
      <c r="HP12" s="32"/>
      <c r="HQ12" s="32"/>
      <c r="HR12" s="32"/>
      <c r="HS12" s="32"/>
      <c r="HT12" s="32"/>
      <c r="HU12" s="32"/>
      <c r="HV12" s="32"/>
      <c r="HW12" s="32"/>
      <c r="HX12" s="32"/>
      <c r="HY12" s="32"/>
      <c r="HZ12" s="32"/>
      <c r="IA12" s="32"/>
      <c r="IB12" s="32"/>
      <c r="IC12" s="32"/>
      <c r="ID12" s="32"/>
    </row>
    <row r="13" spans="1:238" s="34" customFormat="1" ht="18" customHeight="1">
      <c r="A13" s="1200">
        <v>1995</v>
      </c>
      <c r="B13" s="1216">
        <v>91239.9</v>
      </c>
      <c r="C13" s="1216">
        <v>77023.95</v>
      </c>
      <c r="D13" s="1216">
        <v>14215.95</v>
      </c>
      <c r="E13" s="1826">
        <v>1.1845653202672675</v>
      </c>
      <c r="F13" s="1827">
        <v>7.1499999999999994E-2</v>
      </c>
      <c r="G13" s="32"/>
      <c r="H13" s="32"/>
      <c r="I13" s="32"/>
      <c r="J13" s="32"/>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2"/>
      <c r="AL13" s="32"/>
      <c r="AM13" s="32"/>
      <c r="AN13" s="32"/>
      <c r="AO13" s="32"/>
      <c r="AP13" s="32"/>
      <c r="AQ13" s="32"/>
      <c r="AR13" s="32"/>
      <c r="AS13" s="32"/>
      <c r="AT13" s="32"/>
      <c r="AU13" s="32"/>
      <c r="AV13" s="32"/>
      <c r="AW13" s="32"/>
      <c r="AX13" s="32"/>
      <c r="AY13" s="32"/>
      <c r="AZ13" s="32"/>
      <c r="BA13" s="32"/>
      <c r="BB13" s="32"/>
      <c r="BC13" s="32"/>
      <c r="BD13" s="32"/>
      <c r="BE13" s="32"/>
      <c r="BF13" s="32"/>
      <c r="BG13" s="32"/>
      <c r="BH13" s="32"/>
      <c r="BI13" s="32"/>
      <c r="BJ13" s="32"/>
      <c r="BK13" s="32"/>
      <c r="BL13" s="32"/>
      <c r="BM13" s="32"/>
      <c r="BN13" s="32"/>
      <c r="BO13" s="32"/>
      <c r="BP13" s="32"/>
      <c r="BQ13" s="32"/>
      <c r="BR13" s="32"/>
      <c r="BS13" s="32"/>
      <c r="BT13" s="32"/>
      <c r="BU13" s="32"/>
      <c r="BV13" s="32"/>
      <c r="BW13" s="32"/>
      <c r="BX13" s="32"/>
      <c r="BY13" s="32"/>
      <c r="BZ13" s="32"/>
      <c r="CA13" s="32"/>
      <c r="CB13" s="32"/>
      <c r="CC13" s="32"/>
      <c r="CD13" s="32"/>
      <c r="CE13" s="32"/>
      <c r="CF13" s="32"/>
      <c r="CG13" s="32"/>
      <c r="CH13" s="32"/>
      <c r="CI13" s="32"/>
      <c r="CJ13" s="32"/>
      <c r="CK13" s="32"/>
      <c r="CL13" s="32"/>
      <c r="CM13" s="32"/>
      <c r="CN13" s="32"/>
      <c r="CO13" s="32"/>
      <c r="CP13" s="32"/>
      <c r="CQ13" s="32"/>
      <c r="CR13" s="32"/>
      <c r="CS13" s="32"/>
      <c r="CT13" s="32"/>
      <c r="CU13" s="32"/>
      <c r="CV13" s="32"/>
      <c r="CW13" s="32"/>
      <c r="CX13" s="32"/>
      <c r="CY13" s="32"/>
      <c r="CZ13" s="32"/>
      <c r="DA13" s="32"/>
      <c r="DB13" s="32"/>
      <c r="DC13" s="32"/>
      <c r="DD13" s="32"/>
      <c r="DE13" s="32"/>
      <c r="DF13" s="32"/>
      <c r="DG13" s="32"/>
      <c r="DH13" s="32"/>
      <c r="DI13" s="32"/>
      <c r="DJ13" s="32"/>
      <c r="DK13" s="32"/>
      <c r="DL13" s="32"/>
      <c r="DM13" s="32"/>
      <c r="DN13" s="32"/>
      <c r="DO13" s="32"/>
      <c r="DP13" s="32"/>
      <c r="DQ13" s="32"/>
      <c r="DR13" s="32"/>
      <c r="DS13" s="32"/>
      <c r="DT13" s="32"/>
      <c r="DU13" s="32"/>
      <c r="DV13" s="32"/>
      <c r="DW13" s="32"/>
      <c r="DX13" s="32"/>
      <c r="DY13" s="32"/>
      <c r="DZ13" s="32"/>
      <c r="EA13" s="32"/>
      <c r="EB13" s="32"/>
      <c r="EC13" s="32"/>
      <c r="ED13" s="32"/>
      <c r="EE13" s="32"/>
      <c r="EF13" s="32"/>
      <c r="EG13" s="32"/>
      <c r="EH13" s="32"/>
      <c r="EI13" s="32"/>
      <c r="EJ13" s="32"/>
      <c r="EK13" s="32"/>
      <c r="EL13" s="32"/>
      <c r="EM13" s="32"/>
      <c r="EN13" s="32"/>
      <c r="EO13" s="32"/>
      <c r="EP13" s="32"/>
      <c r="EQ13" s="32"/>
      <c r="ER13" s="32"/>
      <c r="ES13" s="32"/>
      <c r="ET13" s="32"/>
      <c r="EU13" s="32"/>
      <c r="EV13" s="32"/>
      <c r="EW13" s="32"/>
      <c r="EX13" s="32"/>
      <c r="EY13" s="32"/>
      <c r="EZ13" s="32"/>
      <c r="FA13" s="32"/>
      <c r="FB13" s="32"/>
      <c r="FC13" s="32"/>
      <c r="FD13" s="32"/>
      <c r="FE13" s="32"/>
      <c r="FF13" s="32"/>
      <c r="FG13" s="32"/>
      <c r="FH13" s="32"/>
      <c r="FI13" s="32"/>
      <c r="FJ13" s="32"/>
      <c r="FK13" s="32"/>
      <c r="FL13" s="32"/>
      <c r="FM13" s="32"/>
      <c r="FN13" s="32"/>
      <c r="FO13" s="32"/>
      <c r="FP13" s="32"/>
      <c r="FQ13" s="32"/>
      <c r="FR13" s="32"/>
      <c r="FS13" s="32"/>
      <c r="FT13" s="32"/>
      <c r="FU13" s="32"/>
      <c r="FV13" s="32"/>
      <c r="FW13" s="32"/>
      <c r="FX13" s="32"/>
      <c r="FY13" s="32"/>
      <c r="FZ13" s="32"/>
      <c r="GA13" s="32"/>
      <c r="GB13" s="32"/>
      <c r="GC13" s="32"/>
      <c r="GD13" s="32"/>
      <c r="GE13" s="32"/>
      <c r="GF13" s="32"/>
      <c r="GG13" s="32"/>
      <c r="GH13" s="32"/>
      <c r="GI13" s="32"/>
      <c r="GJ13" s="32"/>
      <c r="GK13" s="32"/>
      <c r="GL13" s="32"/>
      <c r="GM13" s="32"/>
      <c r="GN13" s="32"/>
      <c r="GO13" s="32"/>
      <c r="GP13" s="32"/>
      <c r="GQ13" s="32"/>
      <c r="GR13" s="32"/>
      <c r="GS13" s="32"/>
      <c r="GT13" s="32"/>
      <c r="GU13" s="32"/>
      <c r="GV13" s="32"/>
      <c r="GW13" s="32"/>
      <c r="GX13" s="32"/>
      <c r="GY13" s="32"/>
      <c r="GZ13" s="32"/>
      <c r="HA13" s="32"/>
      <c r="HB13" s="32"/>
      <c r="HC13" s="32"/>
      <c r="HD13" s="32"/>
      <c r="HE13" s="32"/>
      <c r="HF13" s="32"/>
      <c r="HG13" s="32"/>
      <c r="HH13" s="32"/>
      <c r="HI13" s="32"/>
      <c r="HJ13" s="32"/>
      <c r="HK13" s="32"/>
      <c r="HL13" s="32"/>
      <c r="HM13" s="32"/>
      <c r="HN13" s="32"/>
      <c r="HO13" s="32"/>
      <c r="HP13" s="32"/>
      <c r="HQ13" s="32"/>
      <c r="HR13" s="32"/>
      <c r="HS13" s="32"/>
      <c r="HT13" s="32"/>
      <c r="HU13" s="32"/>
      <c r="HV13" s="32"/>
      <c r="HW13" s="32"/>
      <c r="HX13" s="32"/>
      <c r="HY13" s="32"/>
      <c r="HZ13" s="32"/>
      <c r="IA13" s="32"/>
      <c r="IB13" s="32"/>
      <c r="IC13" s="32"/>
      <c r="ID13" s="32"/>
    </row>
    <row r="14" spans="1:238" s="34" customFormat="1" ht="18" customHeight="1">
      <c r="A14" s="1200">
        <v>1996</v>
      </c>
      <c r="B14" s="1216">
        <v>70223.56</v>
      </c>
      <c r="C14" s="1216">
        <v>62184.87</v>
      </c>
      <c r="D14" s="1216">
        <v>8038.69</v>
      </c>
      <c r="E14" s="1826">
        <v>1.1292708338861204</v>
      </c>
      <c r="F14" s="1827">
        <v>5.2999999999999999E-2</v>
      </c>
      <c r="G14" s="32"/>
      <c r="H14" s="32"/>
      <c r="I14" s="32"/>
      <c r="J14" s="32"/>
      <c r="K14" s="32"/>
      <c r="L14" s="32"/>
      <c r="M14" s="32"/>
      <c r="N14" s="32"/>
      <c r="O14" s="32"/>
      <c r="P14" s="32"/>
      <c r="Q14" s="32"/>
      <c r="R14" s="32"/>
      <c r="S14" s="32"/>
      <c r="T14" s="32"/>
      <c r="U14" s="32"/>
      <c r="V14" s="32"/>
      <c r="W14" s="32"/>
      <c r="X14" s="32"/>
      <c r="Y14" s="32"/>
      <c r="Z14" s="32"/>
      <c r="AA14" s="32"/>
      <c r="AB14" s="32"/>
      <c r="AC14" s="32"/>
      <c r="AD14" s="32"/>
      <c r="AE14" s="32"/>
      <c r="AF14" s="32"/>
      <c r="AG14" s="32"/>
      <c r="AH14" s="32"/>
      <c r="AI14" s="32"/>
      <c r="AJ14" s="32"/>
      <c r="AK14" s="32"/>
      <c r="AL14" s="32"/>
      <c r="AM14" s="32"/>
      <c r="AN14" s="32"/>
      <c r="AO14" s="32"/>
      <c r="AP14" s="32"/>
      <c r="AQ14" s="32"/>
      <c r="AR14" s="32"/>
      <c r="AS14" s="32"/>
      <c r="AT14" s="32"/>
      <c r="AU14" s="32"/>
      <c r="AV14" s="32"/>
      <c r="AW14" s="32"/>
      <c r="AX14" s="32"/>
      <c r="AY14" s="32"/>
      <c r="AZ14" s="32"/>
      <c r="BA14" s="32"/>
      <c r="BB14" s="32"/>
      <c r="BC14" s="32"/>
      <c r="BD14" s="32"/>
      <c r="BE14" s="32"/>
      <c r="BF14" s="32"/>
      <c r="BG14" s="32"/>
      <c r="BH14" s="32"/>
      <c r="BI14" s="32"/>
      <c r="BJ14" s="32"/>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c r="CL14" s="32"/>
      <c r="CM14" s="32"/>
      <c r="CN14" s="32"/>
      <c r="CO14" s="32"/>
      <c r="CP14" s="32"/>
      <c r="CQ14" s="32"/>
      <c r="CR14" s="32"/>
      <c r="CS14" s="32"/>
      <c r="CT14" s="32"/>
      <c r="CU14" s="32"/>
      <c r="CV14" s="32"/>
      <c r="CW14" s="32"/>
      <c r="CX14" s="32"/>
      <c r="CY14" s="32"/>
      <c r="CZ14" s="32"/>
      <c r="DA14" s="32"/>
      <c r="DB14" s="32"/>
      <c r="DC14" s="32"/>
      <c r="DD14" s="32"/>
      <c r="DE14" s="32"/>
      <c r="DF14" s="32"/>
      <c r="DG14" s="32"/>
      <c r="DH14" s="32"/>
      <c r="DI14" s="32"/>
      <c r="DJ14" s="32"/>
      <c r="DK14" s="32"/>
      <c r="DL14" s="32"/>
      <c r="DM14" s="32"/>
      <c r="DN14" s="32"/>
      <c r="DO14" s="32"/>
      <c r="DP14" s="32"/>
      <c r="DQ14" s="32"/>
      <c r="DR14" s="32"/>
      <c r="DS14" s="32"/>
      <c r="DT14" s="32"/>
      <c r="DU14" s="32"/>
      <c r="DV14" s="32"/>
      <c r="DW14" s="32"/>
      <c r="DX14" s="32"/>
      <c r="DY14" s="32"/>
      <c r="DZ14" s="32"/>
      <c r="EA14" s="32"/>
      <c r="EB14" s="32"/>
      <c r="EC14" s="32"/>
      <c r="ED14" s="32"/>
      <c r="EE14" s="32"/>
      <c r="EF14" s="32"/>
      <c r="EG14" s="32"/>
      <c r="EH14" s="32"/>
      <c r="EI14" s="32"/>
      <c r="EJ14" s="32"/>
      <c r="EK14" s="32"/>
      <c r="EL14" s="32"/>
      <c r="EM14" s="32"/>
      <c r="EN14" s="32"/>
      <c r="EO14" s="32"/>
      <c r="EP14" s="32"/>
      <c r="EQ14" s="32"/>
      <c r="ER14" s="32"/>
      <c r="ES14" s="32"/>
      <c r="ET14" s="32"/>
      <c r="EU14" s="32"/>
      <c r="EV14" s="32"/>
      <c r="EW14" s="32"/>
      <c r="EX14" s="32"/>
      <c r="EY14" s="32"/>
      <c r="EZ14" s="32"/>
      <c r="FA14" s="32"/>
      <c r="FB14" s="32"/>
      <c r="FC14" s="32"/>
      <c r="FD14" s="32"/>
      <c r="FE14" s="32"/>
      <c r="FF14" s="32"/>
      <c r="FG14" s="32"/>
      <c r="FH14" s="32"/>
      <c r="FI14" s="32"/>
      <c r="FJ14" s="32"/>
      <c r="FK14" s="32"/>
      <c r="FL14" s="32"/>
      <c r="FM14" s="32"/>
      <c r="FN14" s="32"/>
      <c r="FO14" s="32"/>
      <c r="FP14" s="32"/>
      <c r="FQ14" s="32"/>
      <c r="FR14" s="32"/>
      <c r="FS14" s="32"/>
      <c r="FT14" s="32"/>
      <c r="FU14" s="32"/>
      <c r="FV14" s="32"/>
      <c r="FW14" s="32"/>
      <c r="FX14" s="32"/>
      <c r="FY14" s="32"/>
      <c r="FZ14" s="32"/>
      <c r="GA14" s="32"/>
      <c r="GB14" s="32"/>
      <c r="GC14" s="32"/>
      <c r="GD14" s="32"/>
      <c r="GE14" s="32"/>
      <c r="GF14" s="32"/>
      <c r="GG14" s="32"/>
      <c r="GH14" s="32"/>
      <c r="GI14" s="32"/>
      <c r="GJ14" s="32"/>
      <c r="GK14" s="32"/>
      <c r="GL14" s="32"/>
      <c r="GM14" s="32"/>
      <c r="GN14" s="32"/>
      <c r="GO14" s="32"/>
      <c r="GP14" s="32"/>
      <c r="GQ14" s="32"/>
      <c r="GR14" s="32"/>
      <c r="GS14" s="32"/>
      <c r="GT14" s="32"/>
      <c r="GU14" s="32"/>
      <c r="GV14" s="32"/>
      <c r="GW14" s="32"/>
      <c r="GX14" s="32"/>
      <c r="GY14" s="32"/>
      <c r="GZ14" s="32"/>
      <c r="HA14" s="32"/>
      <c r="HB14" s="32"/>
      <c r="HC14" s="32"/>
      <c r="HD14" s="32"/>
      <c r="HE14" s="32"/>
      <c r="HF14" s="32"/>
      <c r="HG14" s="32"/>
      <c r="HH14" s="32"/>
      <c r="HI14" s="32"/>
      <c r="HJ14" s="32"/>
      <c r="HK14" s="32"/>
      <c r="HL14" s="32"/>
      <c r="HM14" s="32"/>
      <c r="HN14" s="32"/>
      <c r="HO14" s="32"/>
      <c r="HP14" s="32"/>
      <c r="HQ14" s="32"/>
      <c r="HR14" s="32"/>
      <c r="HS14" s="32"/>
      <c r="HT14" s="32"/>
      <c r="HU14" s="32"/>
      <c r="HV14" s="32"/>
      <c r="HW14" s="32"/>
      <c r="HX14" s="32"/>
      <c r="HY14" s="32"/>
      <c r="HZ14" s="32"/>
      <c r="IA14" s="32"/>
      <c r="IB14" s="32"/>
      <c r="IC14" s="32"/>
      <c r="ID14" s="32"/>
    </row>
    <row r="15" spans="1:238" s="34" customFormat="1" ht="18" customHeight="1">
      <c r="A15" s="1200">
        <v>1997</v>
      </c>
      <c r="B15" s="1216">
        <v>115838</v>
      </c>
      <c r="C15" s="1216">
        <v>102386</v>
      </c>
      <c r="D15" s="1216">
        <v>13452</v>
      </c>
      <c r="E15" s="1826">
        <v>1.1313851503135195</v>
      </c>
      <c r="F15" s="1827">
        <v>5.8000000000000003E-2</v>
      </c>
      <c r="G15" s="32"/>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c r="AH15" s="32"/>
      <c r="AI15" s="32"/>
      <c r="AJ15" s="32"/>
      <c r="AK15" s="32"/>
      <c r="AL15" s="32"/>
      <c r="AM15" s="32"/>
      <c r="AN15" s="32"/>
      <c r="AO15" s="32"/>
      <c r="AP15" s="32"/>
      <c r="AQ15" s="32"/>
      <c r="AR15" s="32"/>
      <c r="AS15" s="32"/>
      <c r="AT15" s="32"/>
      <c r="AU15" s="32"/>
      <c r="AV15" s="32"/>
      <c r="AW15" s="32"/>
      <c r="AX15" s="32"/>
      <c r="AY15" s="32"/>
      <c r="AZ15" s="32"/>
      <c r="BA15" s="32"/>
      <c r="BB15" s="32"/>
      <c r="BC15" s="32"/>
      <c r="BD15" s="32"/>
      <c r="BE15" s="32"/>
      <c r="BF15" s="32"/>
      <c r="BG15" s="32"/>
      <c r="BH15" s="32"/>
      <c r="BI15" s="32"/>
      <c r="BJ15" s="32"/>
      <c r="BK15" s="32"/>
      <c r="BL15" s="32"/>
      <c r="BM15" s="32"/>
      <c r="BN15" s="32"/>
      <c r="BO15" s="32"/>
      <c r="BP15" s="32"/>
      <c r="BQ15" s="32"/>
      <c r="BR15" s="32"/>
      <c r="BS15" s="32"/>
      <c r="BT15" s="32"/>
      <c r="BU15" s="32"/>
      <c r="BV15" s="32"/>
      <c r="BW15" s="32"/>
      <c r="BX15" s="32"/>
      <c r="BY15" s="32"/>
      <c r="BZ15" s="32"/>
      <c r="CA15" s="32"/>
      <c r="CB15" s="32"/>
      <c r="CC15" s="32"/>
      <c r="CD15" s="32"/>
      <c r="CE15" s="32"/>
      <c r="CF15" s="32"/>
      <c r="CG15" s="32"/>
      <c r="CH15" s="32"/>
      <c r="CI15" s="32"/>
      <c r="CJ15" s="32"/>
      <c r="CK15" s="32"/>
      <c r="CL15" s="32"/>
      <c r="CM15" s="32"/>
      <c r="CN15" s="32"/>
      <c r="CO15" s="32"/>
      <c r="CP15" s="32"/>
      <c r="CQ15" s="32"/>
      <c r="CR15" s="32"/>
      <c r="CS15" s="32"/>
      <c r="CT15" s="32"/>
      <c r="CU15" s="32"/>
      <c r="CV15" s="32"/>
      <c r="CW15" s="32"/>
      <c r="CX15" s="32"/>
      <c r="CY15" s="32"/>
      <c r="CZ15" s="32"/>
      <c r="DA15" s="32"/>
      <c r="DB15" s="32"/>
      <c r="DC15" s="32"/>
      <c r="DD15" s="32"/>
      <c r="DE15" s="32"/>
      <c r="DF15" s="32"/>
      <c r="DG15" s="32"/>
      <c r="DH15" s="32"/>
      <c r="DI15" s="32"/>
      <c r="DJ15" s="32"/>
      <c r="DK15" s="32"/>
      <c r="DL15" s="32"/>
      <c r="DM15" s="32"/>
      <c r="DN15" s="32"/>
      <c r="DO15" s="32"/>
      <c r="DP15" s="32"/>
      <c r="DQ15" s="32"/>
      <c r="DR15" s="32"/>
      <c r="DS15" s="32"/>
      <c r="DT15" s="32"/>
      <c r="DU15" s="32"/>
      <c r="DV15" s="32"/>
      <c r="DW15" s="32"/>
      <c r="DX15" s="32"/>
      <c r="DY15" s="32"/>
      <c r="DZ15" s="32"/>
      <c r="EA15" s="32"/>
      <c r="EB15" s="32"/>
      <c r="EC15" s="32"/>
      <c r="ED15" s="32"/>
      <c r="EE15" s="32"/>
      <c r="EF15" s="32"/>
      <c r="EG15" s="32"/>
      <c r="EH15" s="32"/>
      <c r="EI15" s="32"/>
      <c r="EJ15" s="32"/>
      <c r="EK15" s="32"/>
      <c r="EL15" s="32"/>
      <c r="EM15" s="32"/>
      <c r="EN15" s="32"/>
      <c r="EO15" s="32"/>
      <c r="EP15" s="32"/>
      <c r="EQ15" s="32"/>
      <c r="ER15" s="32"/>
      <c r="ES15" s="32"/>
      <c r="ET15" s="32"/>
      <c r="EU15" s="32"/>
      <c r="EV15" s="32"/>
      <c r="EW15" s="32"/>
      <c r="EX15" s="32"/>
      <c r="EY15" s="32"/>
      <c r="EZ15" s="32"/>
      <c r="FA15" s="32"/>
      <c r="FB15" s="32"/>
      <c r="FC15" s="32"/>
      <c r="FD15" s="32"/>
      <c r="FE15" s="32"/>
      <c r="FF15" s="32"/>
      <c r="FG15" s="32"/>
      <c r="FH15" s="32"/>
      <c r="FI15" s="32"/>
      <c r="FJ15" s="32"/>
      <c r="FK15" s="32"/>
      <c r="FL15" s="32"/>
      <c r="FM15" s="32"/>
      <c r="FN15" s="32"/>
      <c r="FO15" s="32"/>
      <c r="FP15" s="32"/>
      <c r="FQ15" s="32"/>
      <c r="FR15" s="32"/>
      <c r="FS15" s="32"/>
      <c r="FT15" s="32"/>
      <c r="FU15" s="32"/>
      <c r="FV15" s="32"/>
      <c r="FW15" s="32"/>
      <c r="FX15" s="32"/>
      <c r="FY15" s="32"/>
      <c r="FZ15" s="32"/>
      <c r="GA15" s="32"/>
      <c r="GB15" s="32"/>
      <c r="GC15" s="32"/>
      <c r="GD15" s="32"/>
      <c r="GE15" s="32"/>
      <c r="GF15" s="32"/>
      <c r="GG15" s="32"/>
      <c r="GH15" s="32"/>
      <c r="GI15" s="32"/>
      <c r="GJ15" s="32"/>
      <c r="GK15" s="32"/>
      <c r="GL15" s="32"/>
      <c r="GM15" s="32"/>
      <c r="GN15" s="32"/>
      <c r="GO15" s="32"/>
      <c r="GP15" s="32"/>
      <c r="GQ15" s="32"/>
      <c r="GR15" s="32"/>
      <c r="GS15" s="32"/>
      <c r="GT15" s="32"/>
      <c r="GU15" s="32"/>
      <c r="GV15" s="32"/>
      <c r="GW15" s="32"/>
      <c r="GX15" s="32"/>
      <c r="GY15" s="32"/>
      <c r="GZ15" s="32"/>
      <c r="HA15" s="32"/>
      <c r="HB15" s="32"/>
      <c r="HC15" s="32"/>
      <c r="HD15" s="32"/>
      <c r="HE15" s="32"/>
      <c r="HF15" s="32"/>
      <c r="HG15" s="32"/>
      <c r="HH15" s="32"/>
      <c r="HI15" s="32"/>
      <c r="HJ15" s="32"/>
      <c r="HK15" s="32"/>
      <c r="HL15" s="32"/>
      <c r="HM15" s="32"/>
      <c r="HN15" s="32"/>
      <c r="HO15" s="32"/>
      <c r="HP15" s="32"/>
      <c r="HQ15" s="32"/>
      <c r="HR15" s="32"/>
      <c r="HS15" s="32"/>
      <c r="HT15" s="32"/>
      <c r="HU15" s="32"/>
      <c r="HV15" s="32"/>
      <c r="HW15" s="32"/>
      <c r="HX15" s="32"/>
      <c r="HY15" s="32"/>
      <c r="HZ15" s="32"/>
      <c r="IA15" s="32"/>
      <c r="IB15" s="32"/>
      <c r="IC15" s="32"/>
      <c r="ID15" s="32"/>
    </row>
    <row r="16" spans="1:238" s="34" customFormat="1" ht="18" customHeight="1">
      <c r="A16" s="1200">
        <v>1998</v>
      </c>
      <c r="B16" s="1216">
        <v>124073</v>
      </c>
      <c r="C16" s="1216">
        <v>111435</v>
      </c>
      <c r="D16" s="1216">
        <v>12638</v>
      </c>
      <c r="E16" s="1826">
        <v>1.1134114057522322</v>
      </c>
      <c r="F16" s="1827">
        <v>5.3999999999999999E-2</v>
      </c>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c r="BM16" s="32"/>
      <c r="BN16" s="32"/>
      <c r="BO16" s="32"/>
      <c r="BP16" s="32"/>
      <c r="BQ16" s="32"/>
      <c r="BR16" s="32"/>
      <c r="BS16" s="32"/>
      <c r="BT16" s="32"/>
      <c r="BU16" s="32"/>
      <c r="BV16" s="32"/>
      <c r="BW16" s="32"/>
      <c r="BX16" s="32"/>
      <c r="BY16" s="32"/>
      <c r="BZ16" s="32"/>
      <c r="CA16" s="32"/>
      <c r="CB16" s="32"/>
      <c r="CC16" s="32"/>
      <c r="CD16" s="32"/>
      <c r="CE16" s="32"/>
      <c r="CF16" s="32"/>
      <c r="CG16" s="32"/>
      <c r="CH16" s="32"/>
      <c r="CI16" s="32"/>
      <c r="CJ16" s="32"/>
      <c r="CK16" s="32"/>
      <c r="CL16" s="32"/>
      <c r="CM16" s="32"/>
      <c r="CN16" s="32"/>
      <c r="CO16" s="32"/>
      <c r="CP16" s="32"/>
      <c r="CQ16" s="32"/>
      <c r="CR16" s="32"/>
      <c r="CS16" s="32"/>
      <c r="CT16" s="32"/>
      <c r="CU16" s="32"/>
      <c r="CV16" s="32"/>
      <c r="CW16" s="32"/>
      <c r="CX16" s="32"/>
      <c r="CY16" s="32"/>
      <c r="CZ16" s="32"/>
      <c r="DA16" s="32"/>
      <c r="DB16" s="32"/>
      <c r="DC16" s="32"/>
      <c r="DD16" s="32"/>
      <c r="DE16" s="32"/>
      <c r="DF16" s="32"/>
      <c r="DG16" s="32"/>
      <c r="DH16" s="32"/>
      <c r="DI16" s="32"/>
      <c r="DJ16" s="32"/>
      <c r="DK16" s="32"/>
      <c r="DL16" s="32"/>
      <c r="DM16" s="32"/>
      <c r="DN16" s="32"/>
      <c r="DO16" s="32"/>
      <c r="DP16" s="32"/>
      <c r="DQ16" s="32"/>
      <c r="DR16" s="32"/>
      <c r="DS16" s="32"/>
      <c r="DT16" s="32"/>
      <c r="DU16" s="32"/>
      <c r="DV16" s="32"/>
      <c r="DW16" s="32"/>
      <c r="DX16" s="32"/>
      <c r="DY16" s="32"/>
      <c r="DZ16" s="32"/>
      <c r="EA16" s="32"/>
      <c r="EB16" s="32"/>
      <c r="EC16" s="32"/>
      <c r="ED16" s="32"/>
      <c r="EE16" s="32"/>
      <c r="EF16" s="32"/>
      <c r="EG16" s="32"/>
      <c r="EH16" s="32"/>
      <c r="EI16" s="32"/>
      <c r="EJ16" s="32"/>
      <c r="EK16" s="32"/>
      <c r="EL16" s="32"/>
      <c r="EM16" s="32"/>
      <c r="EN16" s="32"/>
      <c r="EO16" s="32"/>
      <c r="EP16" s="32"/>
      <c r="EQ16" s="32"/>
      <c r="ER16" s="32"/>
      <c r="ES16" s="32"/>
      <c r="ET16" s="32"/>
      <c r="EU16" s="32"/>
      <c r="EV16" s="32"/>
      <c r="EW16" s="32"/>
      <c r="EX16" s="32"/>
      <c r="EY16" s="32"/>
      <c r="EZ16" s="32"/>
      <c r="FA16" s="32"/>
      <c r="FB16" s="32"/>
      <c r="FC16" s="32"/>
      <c r="FD16" s="32"/>
      <c r="FE16" s="32"/>
      <c r="FF16" s="32"/>
      <c r="FG16" s="32"/>
      <c r="FH16" s="32"/>
      <c r="FI16" s="32"/>
      <c r="FJ16" s="32"/>
      <c r="FK16" s="32"/>
      <c r="FL16" s="32"/>
      <c r="FM16" s="32"/>
      <c r="FN16" s="32"/>
      <c r="FO16" s="32"/>
      <c r="FP16" s="32"/>
      <c r="FQ16" s="32"/>
      <c r="FR16" s="32"/>
      <c r="FS16" s="32"/>
      <c r="FT16" s="32"/>
      <c r="FU16" s="32"/>
      <c r="FV16" s="32"/>
      <c r="FW16" s="32"/>
      <c r="FX16" s="32"/>
      <c r="FY16" s="32"/>
      <c r="FZ16" s="32"/>
      <c r="GA16" s="32"/>
      <c r="GB16" s="32"/>
      <c r="GC16" s="32"/>
      <c r="GD16" s="32"/>
      <c r="GE16" s="32"/>
      <c r="GF16" s="32"/>
      <c r="GG16" s="32"/>
      <c r="GH16" s="32"/>
      <c r="GI16" s="32"/>
      <c r="GJ16" s="32"/>
      <c r="GK16" s="32"/>
      <c r="GL16" s="32"/>
      <c r="GM16" s="32"/>
      <c r="GN16" s="32"/>
      <c r="GO16" s="32"/>
      <c r="GP16" s="32"/>
      <c r="GQ16" s="32"/>
      <c r="GR16" s="32"/>
      <c r="GS16" s="32"/>
      <c r="GT16" s="32"/>
      <c r="GU16" s="32"/>
      <c r="GV16" s="32"/>
      <c r="GW16" s="32"/>
      <c r="GX16" s="32"/>
      <c r="GY16" s="32"/>
      <c r="GZ16" s="32"/>
      <c r="HA16" s="32"/>
      <c r="HB16" s="32"/>
      <c r="HC16" s="32"/>
      <c r="HD16" s="32"/>
      <c r="HE16" s="32"/>
      <c r="HF16" s="32"/>
      <c r="HG16" s="32"/>
      <c r="HH16" s="32"/>
      <c r="HI16" s="32"/>
      <c r="HJ16" s="32"/>
      <c r="HK16" s="32"/>
      <c r="HL16" s="32"/>
      <c r="HM16" s="32"/>
      <c r="HN16" s="32"/>
      <c r="HO16" s="32"/>
      <c r="HP16" s="32"/>
      <c r="HQ16" s="32"/>
      <c r="HR16" s="32"/>
      <c r="HS16" s="32"/>
      <c r="HT16" s="32"/>
      <c r="HU16" s="32"/>
      <c r="HV16" s="32"/>
      <c r="HW16" s="32"/>
      <c r="HX16" s="32"/>
      <c r="HY16" s="32"/>
      <c r="HZ16" s="32"/>
      <c r="IA16" s="32"/>
      <c r="IB16" s="32"/>
      <c r="IC16" s="32"/>
      <c r="ID16" s="32"/>
    </row>
    <row r="17" spans="1:238" s="34" customFormat="1" ht="18" customHeight="1">
      <c r="A17" s="1200">
        <v>1999</v>
      </c>
      <c r="B17" s="1216">
        <v>114136.26</v>
      </c>
      <c r="C17" s="1216">
        <v>100073.67</v>
      </c>
      <c r="D17" s="1216">
        <v>14062.59</v>
      </c>
      <c r="E17" s="1826">
        <v>1.1405223771647428</v>
      </c>
      <c r="F17" s="1827">
        <v>5.2999999999999999E-2</v>
      </c>
      <c r="G17" s="32"/>
      <c r="H17" s="32"/>
      <c r="I17" s="32"/>
      <c r="J17" s="32"/>
      <c r="K17" s="32"/>
      <c r="L17" s="32"/>
      <c r="M17" s="32"/>
      <c r="N17" s="32"/>
      <c r="O17" s="32"/>
      <c r="P17" s="32"/>
      <c r="Q17" s="32"/>
      <c r="R17" s="32"/>
      <c r="S17" s="32"/>
      <c r="T17" s="32"/>
      <c r="U17" s="32"/>
      <c r="V17" s="32"/>
      <c r="W17" s="32"/>
      <c r="X17" s="32"/>
      <c r="Y17" s="32"/>
      <c r="Z17" s="32"/>
      <c r="AA17" s="32"/>
      <c r="AB17" s="32"/>
      <c r="AC17" s="32"/>
      <c r="AD17" s="32"/>
      <c r="AE17" s="32"/>
      <c r="AF17" s="32"/>
      <c r="AG17" s="32"/>
      <c r="AH17" s="32"/>
      <c r="AI17" s="32"/>
      <c r="AJ17" s="32"/>
      <c r="AK17" s="32"/>
      <c r="AL17" s="32"/>
      <c r="AM17" s="32"/>
      <c r="AN17" s="32"/>
      <c r="AO17" s="32"/>
      <c r="AP17" s="32"/>
      <c r="AQ17" s="32"/>
      <c r="AR17" s="32"/>
      <c r="AS17" s="32"/>
      <c r="AT17" s="32"/>
      <c r="AU17" s="32"/>
      <c r="AV17" s="32"/>
      <c r="AW17" s="32"/>
      <c r="AX17" s="32"/>
      <c r="AY17" s="32"/>
      <c r="AZ17" s="32"/>
      <c r="BA17" s="32"/>
      <c r="BB17" s="32"/>
      <c r="BC17" s="32"/>
      <c r="BD17" s="32"/>
      <c r="BE17" s="32"/>
      <c r="BF17" s="32"/>
      <c r="BG17" s="32"/>
      <c r="BH17" s="32"/>
      <c r="BI17" s="32"/>
      <c r="BJ17" s="32"/>
      <c r="BK17" s="32"/>
      <c r="BL17" s="32"/>
      <c r="BM17" s="32"/>
      <c r="BN17" s="32"/>
      <c r="BO17" s="32"/>
      <c r="BP17" s="32"/>
      <c r="BQ17" s="32"/>
      <c r="BR17" s="32"/>
      <c r="BS17" s="32"/>
      <c r="BT17" s="32"/>
      <c r="BU17" s="32"/>
      <c r="BV17" s="32"/>
      <c r="BW17" s="32"/>
      <c r="BX17" s="32"/>
      <c r="BY17" s="32"/>
      <c r="BZ17" s="32"/>
      <c r="CA17" s="32"/>
      <c r="CB17" s="32"/>
      <c r="CC17" s="32"/>
      <c r="CD17" s="32"/>
      <c r="CE17" s="32"/>
      <c r="CF17" s="32"/>
      <c r="CG17" s="32"/>
      <c r="CH17" s="32"/>
      <c r="CI17" s="32"/>
      <c r="CJ17" s="32"/>
      <c r="CK17" s="32"/>
      <c r="CL17" s="32"/>
      <c r="CM17" s="32"/>
      <c r="CN17" s="32"/>
      <c r="CO17" s="32"/>
      <c r="CP17" s="32"/>
      <c r="CQ17" s="32"/>
      <c r="CR17" s="32"/>
      <c r="CS17" s="32"/>
      <c r="CT17" s="32"/>
      <c r="CU17" s="32"/>
      <c r="CV17" s="32"/>
      <c r="CW17" s="32"/>
      <c r="CX17" s="32"/>
      <c r="CY17" s="32"/>
      <c r="CZ17" s="32"/>
      <c r="DA17" s="32"/>
      <c r="DB17" s="32"/>
      <c r="DC17" s="32"/>
      <c r="DD17" s="32"/>
      <c r="DE17" s="32"/>
      <c r="DF17" s="32"/>
      <c r="DG17" s="32"/>
      <c r="DH17" s="32"/>
      <c r="DI17" s="32"/>
      <c r="DJ17" s="32"/>
      <c r="DK17" s="32"/>
      <c r="DL17" s="32"/>
      <c r="DM17" s="32"/>
      <c r="DN17" s="32"/>
      <c r="DO17" s="32"/>
      <c r="DP17" s="32"/>
      <c r="DQ17" s="32"/>
      <c r="DR17" s="32"/>
      <c r="DS17" s="32"/>
      <c r="DT17" s="32"/>
      <c r="DU17" s="32"/>
      <c r="DV17" s="32"/>
      <c r="DW17" s="32"/>
      <c r="DX17" s="32"/>
      <c r="DY17" s="32"/>
      <c r="DZ17" s="32"/>
      <c r="EA17" s="32"/>
      <c r="EB17" s="32"/>
      <c r="EC17" s="32"/>
      <c r="ED17" s="32"/>
      <c r="EE17" s="32"/>
      <c r="EF17" s="32"/>
      <c r="EG17" s="32"/>
      <c r="EH17" s="32"/>
      <c r="EI17" s="32"/>
      <c r="EJ17" s="32"/>
      <c r="EK17" s="32"/>
      <c r="EL17" s="32"/>
      <c r="EM17" s="32"/>
      <c r="EN17" s="32"/>
      <c r="EO17" s="32"/>
      <c r="EP17" s="32"/>
      <c r="EQ17" s="32"/>
      <c r="ER17" s="32"/>
      <c r="ES17" s="32"/>
      <c r="ET17" s="32"/>
      <c r="EU17" s="32"/>
      <c r="EV17" s="32"/>
      <c r="EW17" s="32"/>
      <c r="EX17" s="32"/>
      <c r="EY17" s="32"/>
      <c r="EZ17" s="32"/>
      <c r="FA17" s="32"/>
      <c r="FB17" s="32"/>
      <c r="FC17" s="32"/>
      <c r="FD17" s="32"/>
      <c r="FE17" s="32"/>
      <c r="FF17" s="32"/>
      <c r="FG17" s="32"/>
      <c r="FH17" s="32"/>
      <c r="FI17" s="32"/>
      <c r="FJ17" s="32"/>
      <c r="FK17" s="32"/>
      <c r="FL17" s="32"/>
      <c r="FM17" s="32"/>
      <c r="FN17" s="32"/>
      <c r="FO17" s="32"/>
      <c r="FP17" s="32"/>
      <c r="FQ17" s="32"/>
      <c r="FR17" s="32"/>
      <c r="FS17" s="32"/>
      <c r="FT17" s="32"/>
      <c r="FU17" s="32"/>
      <c r="FV17" s="32"/>
      <c r="FW17" s="32"/>
      <c r="FX17" s="32"/>
      <c r="FY17" s="32"/>
      <c r="FZ17" s="32"/>
      <c r="GA17" s="32"/>
      <c r="GB17" s="32"/>
      <c r="GC17" s="32"/>
      <c r="GD17" s="32"/>
      <c r="GE17" s="32"/>
      <c r="GF17" s="32"/>
      <c r="GG17" s="32"/>
      <c r="GH17" s="32"/>
      <c r="GI17" s="32"/>
      <c r="GJ17" s="32"/>
      <c r="GK17" s="32"/>
      <c r="GL17" s="32"/>
      <c r="GM17" s="32"/>
      <c r="GN17" s="32"/>
      <c r="GO17" s="32"/>
      <c r="GP17" s="32"/>
      <c r="GQ17" s="32"/>
      <c r="GR17" s="32"/>
      <c r="GS17" s="32"/>
      <c r="GT17" s="32"/>
      <c r="GU17" s="32"/>
      <c r="GV17" s="32"/>
      <c r="GW17" s="32"/>
      <c r="GX17" s="32"/>
      <c r="GY17" s="32"/>
      <c r="GZ17" s="32"/>
      <c r="HA17" s="32"/>
      <c r="HB17" s="32"/>
      <c r="HC17" s="32"/>
      <c r="HD17" s="32"/>
      <c r="HE17" s="32"/>
      <c r="HF17" s="32"/>
      <c r="HG17" s="32"/>
      <c r="HH17" s="32"/>
      <c r="HI17" s="32"/>
      <c r="HJ17" s="32"/>
      <c r="HK17" s="32"/>
      <c r="HL17" s="32"/>
      <c r="HM17" s="32"/>
      <c r="HN17" s="32"/>
      <c r="HO17" s="32"/>
      <c r="HP17" s="32"/>
      <c r="HQ17" s="32"/>
      <c r="HR17" s="32"/>
      <c r="HS17" s="32"/>
      <c r="HT17" s="32"/>
      <c r="HU17" s="32"/>
      <c r="HV17" s="32"/>
      <c r="HW17" s="32"/>
      <c r="HX17" s="32"/>
      <c r="HY17" s="32"/>
      <c r="HZ17" s="32"/>
      <c r="IA17" s="32"/>
      <c r="IB17" s="32"/>
      <c r="IC17" s="32"/>
      <c r="ID17" s="32"/>
    </row>
    <row r="18" spans="1:238" s="34" customFormat="1" ht="18" customHeight="1">
      <c r="A18" s="1200">
        <v>2000</v>
      </c>
      <c r="B18" s="1216">
        <v>245930.45</v>
      </c>
      <c r="C18" s="1216">
        <v>207876.95</v>
      </c>
      <c r="D18" s="1216">
        <v>38053.5</v>
      </c>
      <c r="E18" s="1826">
        <v>1.1830578137691552</v>
      </c>
      <c r="F18" s="1827">
        <v>7.0000000000000007E-2</v>
      </c>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32"/>
      <c r="BE18" s="32"/>
      <c r="BF18" s="32"/>
      <c r="BG18" s="32"/>
      <c r="BH18" s="32"/>
      <c r="BI18" s="32"/>
      <c r="BJ18" s="32"/>
      <c r="BK18" s="32"/>
      <c r="BL18" s="32"/>
      <c r="BM18" s="32"/>
      <c r="BN18" s="32"/>
      <c r="BO18" s="32"/>
      <c r="BP18" s="32"/>
      <c r="BQ18" s="32"/>
      <c r="BR18" s="32"/>
      <c r="BS18" s="32"/>
      <c r="BT18" s="32"/>
      <c r="BU18" s="32"/>
      <c r="BV18" s="32"/>
      <c r="BW18" s="32"/>
      <c r="BX18" s="32"/>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32"/>
      <c r="DJ18" s="32"/>
      <c r="DK18" s="32"/>
      <c r="DL18" s="32"/>
      <c r="DM18" s="32"/>
      <c r="DN18" s="32"/>
      <c r="DO18" s="32"/>
      <c r="DP18" s="32"/>
      <c r="DQ18" s="32"/>
      <c r="DR18" s="32"/>
      <c r="DS18" s="32"/>
      <c r="DT18" s="32"/>
      <c r="DU18" s="32"/>
      <c r="DV18" s="32"/>
      <c r="DW18" s="32"/>
      <c r="DX18" s="32"/>
      <c r="DY18" s="32"/>
      <c r="DZ18" s="32"/>
      <c r="EA18" s="32"/>
      <c r="EB18" s="32"/>
      <c r="EC18" s="32"/>
      <c r="ED18" s="32"/>
      <c r="EE18" s="32"/>
      <c r="EF18" s="32"/>
      <c r="EG18" s="32"/>
      <c r="EH18" s="32"/>
      <c r="EI18" s="32"/>
      <c r="EJ18" s="32"/>
      <c r="EK18" s="32"/>
      <c r="EL18" s="32"/>
      <c r="EM18" s="32"/>
      <c r="EN18" s="32"/>
      <c r="EO18" s="32"/>
      <c r="EP18" s="32"/>
      <c r="EQ18" s="32"/>
      <c r="ER18" s="32"/>
      <c r="ES18" s="32"/>
      <c r="ET18" s="32"/>
      <c r="EU18" s="32"/>
      <c r="EV18" s="32"/>
      <c r="EW18" s="32"/>
      <c r="EX18" s="32"/>
      <c r="EY18" s="32"/>
      <c r="EZ18" s="32"/>
      <c r="FA18" s="32"/>
      <c r="FB18" s="32"/>
      <c r="FC18" s="32"/>
      <c r="FD18" s="32"/>
      <c r="FE18" s="32"/>
      <c r="FF18" s="32"/>
      <c r="FG18" s="32"/>
      <c r="FH18" s="32"/>
      <c r="FI18" s="32"/>
      <c r="FJ18" s="32"/>
      <c r="FK18" s="32"/>
      <c r="FL18" s="32"/>
      <c r="FM18" s="32"/>
      <c r="FN18" s="32"/>
      <c r="FO18" s="32"/>
      <c r="FP18" s="32"/>
      <c r="FQ18" s="32"/>
      <c r="FR18" s="32"/>
      <c r="FS18" s="32"/>
      <c r="FT18" s="32"/>
      <c r="FU18" s="32"/>
      <c r="FV18" s="32"/>
      <c r="FW18" s="32"/>
      <c r="FX18" s="32"/>
      <c r="FY18" s="32"/>
      <c r="FZ18" s="32"/>
      <c r="GA18" s="32"/>
      <c r="GB18" s="32"/>
      <c r="GC18" s="32"/>
      <c r="GD18" s="32"/>
      <c r="GE18" s="32"/>
      <c r="GF18" s="32"/>
      <c r="GG18" s="32"/>
      <c r="GH18" s="32"/>
      <c r="GI18" s="32"/>
      <c r="GJ18" s="32"/>
      <c r="GK18" s="32"/>
      <c r="GL18" s="32"/>
      <c r="GM18" s="32"/>
      <c r="GN18" s="32"/>
      <c r="GO18" s="32"/>
      <c r="GP18" s="32"/>
      <c r="GQ18" s="32"/>
      <c r="GR18" s="32"/>
      <c r="GS18" s="32"/>
      <c r="GT18" s="32"/>
      <c r="GU18" s="32"/>
      <c r="GV18" s="32"/>
      <c r="GW18" s="32"/>
      <c r="GX18" s="32"/>
      <c r="GY18" s="32"/>
      <c r="GZ18" s="32"/>
      <c r="HA18" s="32"/>
      <c r="HB18" s="32"/>
      <c r="HC18" s="32"/>
      <c r="HD18" s="32"/>
      <c r="HE18" s="32"/>
      <c r="HF18" s="32"/>
      <c r="HG18" s="32"/>
      <c r="HH18" s="32"/>
      <c r="HI18" s="32"/>
      <c r="HJ18" s="32"/>
      <c r="HK18" s="32"/>
      <c r="HL18" s="32"/>
      <c r="HM18" s="32"/>
      <c r="HN18" s="32"/>
      <c r="HO18" s="32"/>
      <c r="HP18" s="32"/>
      <c r="HQ18" s="32"/>
      <c r="HR18" s="32"/>
      <c r="HS18" s="32"/>
      <c r="HT18" s="32"/>
      <c r="HU18" s="32"/>
      <c r="HV18" s="32"/>
      <c r="HW18" s="32"/>
      <c r="HX18" s="32"/>
      <c r="HY18" s="32"/>
      <c r="HZ18" s="32"/>
      <c r="IA18" s="32"/>
      <c r="IB18" s="32"/>
      <c r="IC18" s="32"/>
      <c r="ID18" s="32"/>
    </row>
    <row r="19" spans="1:238" s="34" customFormat="1" ht="18" customHeight="1">
      <c r="A19" s="1200">
        <v>2001</v>
      </c>
      <c r="B19" s="1216">
        <v>128812.29</v>
      </c>
      <c r="C19" s="1216">
        <v>114563.78</v>
      </c>
      <c r="D19" s="1216">
        <v>14248.51</v>
      </c>
      <c r="E19" s="1826">
        <v>1.1243718564453791</v>
      </c>
      <c r="F19" s="1827">
        <v>6.4000000000000001E-2</v>
      </c>
      <c r="G19" s="32"/>
      <c r="H19" s="32"/>
      <c r="I19" s="32"/>
      <c r="J19" s="32"/>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2"/>
      <c r="DM19" s="32"/>
      <c r="DN19" s="32"/>
      <c r="DO19" s="32"/>
      <c r="DP19" s="32"/>
      <c r="DQ19" s="32"/>
      <c r="DR19" s="32"/>
      <c r="DS19" s="32"/>
      <c r="DT19" s="32"/>
      <c r="DU19" s="32"/>
      <c r="DV19" s="32"/>
      <c r="DW19" s="32"/>
      <c r="DX19" s="32"/>
      <c r="DY19" s="32"/>
      <c r="DZ19" s="32"/>
      <c r="EA19" s="32"/>
      <c r="EB19" s="32"/>
      <c r="EC19" s="32"/>
      <c r="ED19" s="32"/>
      <c r="EE19" s="32"/>
      <c r="EF19" s="32"/>
      <c r="EG19" s="32"/>
      <c r="EH19" s="32"/>
      <c r="EI19" s="32"/>
      <c r="EJ19" s="32"/>
      <c r="EK19" s="32"/>
      <c r="EL19" s="32"/>
      <c r="EM19" s="32"/>
      <c r="EN19" s="32"/>
      <c r="EO19" s="32"/>
      <c r="EP19" s="32"/>
      <c r="EQ19" s="32"/>
      <c r="ER19" s="32"/>
      <c r="ES19" s="32"/>
      <c r="ET19" s="32"/>
      <c r="EU19" s="32"/>
      <c r="EV19" s="32"/>
      <c r="EW19" s="32"/>
      <c r="EX19" s="32"/>
      <c r="EY19" s="32"/>
      <c r="EZ19" s="32"/>
      <c r="FA19" s="32"/>
      <c r="FB19" s="32"/>
      <c r="FC19" s="32"/>
      <c r="FD19" s="32"/>
      <c r="FE19" s="32"/>
      <c r="FF19" s="32"/>
      <c r="FG19" s="32"/>
      <c r="FH19" s="32"/>
      <c r="FI19" s="32"/>
      <c r="FJ19" s="32"/>
      <c r="FK19" s="32"/>
      <c r="FL19" s="32"/>
      <c r="FM19" s="32"/>
      <c r="FN19" s="32"/>
      <c r="FO19" s="32"/>
      <c r="FP19" s="32"/>
      <c r="FQ19" s="32"/>
      <c r="FR19" s="32"/>
      <c r="FS19" s="32"/>
      <c r="FT19" s="32"/>
      <c r="FU19" s="32"/>
      <c r="FV19" s="32"/>
      <c r="FW19" s="32"/>
      <c r="FX19" s="32"/>
      <c r="FY19" s="32"/>
      <c r="FZ19" s="32"/>
      <c r="GA19" s="32"/>
      <c r="GB19" s="32"/>
      <c r="GC19" s="32"/>
      <c r="GD19" s="32"/>
      <c r="GE19" s="32"/>
      <c r="GF19" s="32"/>
      <c r="GG19" s="32"/>
      <c r="GH19" s="32"/>
      <c r="GI19" s="32"/>
      <c r="GJ19" s="32"/>
      <c r="GK19" s="32"/>
      <c r="GL19" s="32"/>
      <c r="GM19" s="32"/>
      <c r="GN19" s="32"/>
      <c r="GO19" s="32"/>
      <c r="GP19" s="32"/>
      <c r="GQ19" s="32"/>
      <c r="GR19" s="32"/>
      <c r="GS19" s="32"/>
      <c r="GT19" s="32"/>
      <c r="GU19" s="32"/>
      <c r="GV19" s="32"/>
      <c r="GW19" s="32"/>
      <c r="GX19" s="32"/>
      <c r="GY19" s="32"/>
      <c r="GZ19" s="32"/>
      <c r="HA19" s="32"/>
      <c r="HB19" s="32"/>
      <c r="HC19" s="32"/>
      <c r="HD19" s="32"/>
      <c r="HE19" s="32"/>
      <c r="HF19" s="32"/>
      <c r="HG19" s="32"/>
      <c r="HH19" s="32"/>
      <c r="HI19" s="32"/>
      <c r="HJ19" s="32"/>
      <c r="HK19" s="32"/>
      <c r="HL19" s="32"/>
      <c r="HM19" s="32"/>
      <c r="HN19" s="32"/>
      <c r="HO19" s="32"/>
      <c r="HP19" s="32"/>
      <c r="HQ19" s="32"/>
      <c r="HR19" s="32"/>
      <c r="HS19" s="32"/>
      <c r="HT19" s="32"/>
      <c r="HU19" s="32"/>
      <c r="HV19" s="32"/>
      <c r="HW19" s="32"/>
      <c r="HX19" s="32"/>
      <c r="HY19" s="32"/>
      <c r="HZ19" s="32"/>
      <c r="IA19" s="32"/>
      <c r="IB19" s="32"/>
      <c r="IC19" s="32"/>
      <c r="ID19" s="32"/>
    </row>
    <row r="20" spans="1:238" s="34" customFormat="1" ht="18" customHeight="1">
      <c r="A20" s="1200">
        <v>2002</v>
      </c>
      <c r="B20" s="1216">
        <v>34766.33</v>
      </c>
      <c r="C20" s="1216">
        <v>31521.84</v>
      </c>
      <c r="D20" s="1216">
        <v>3244.5</v>
      </c>
      <c r="E20" s="1826">
        <v>1.1029283189052417</v>
      </c>
      <c r="F20" s="1827">
        <v>5.7000000000000002E-2</v>
      </c>
      <c r="G20" s="32"/>
      <c r="H20" s="32"/>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2"/>
      <c r="AU20" s="32"/>
      <c r="AV20" s="32"/>
      <c r="AW20" s="32"/>
      <c r="AX20" s="32"/>
      <c r="AY20" s="32"/>
      <c r="AZ20" s="32"/>
      <c r="BA20" s="32"/>
      <c r="BB20" s="32"/>
      <c r="BC20" s="32"/>
      <c r="BD20" s="32"/>
      <c r="BE20" s="32"/>
      <c r="BF20" s="32"/>
      <c r="BG20" s="32"/>
      <c r="BH20" s="32"/>
      <c r="BI20" s="32"/>
      <c r="BJ20" s="32"/>
      <c r="BK20" s="32"/>
      <c r="BL20" s="32"/>
      <c r="BM20" s="32"/>
      <c r="BN20" s="32"/>
      <c r="BO20" s="32"/>
      <c r="BP20" s="32"/>
      <c r="BQ20" s="32"/>
      <c r="BR20" s="32"/>
      <c r="BS20" s="32"/>
      <c r="BT20" s="32"/>
      <c r="BU20" s="32"/>
      <c r="BV20" s="32"/>
      <c r="BW20" s="32"/>
      <c r="BX20" s="32"/>
      <c r="BY20" s="32"/>
      <c r="BZ20" s="32"/>
      <c r="CA20" s="32"/>
      <c r="CB20" s="32"/>
      <c r="CC20" s="32"/>
      <c r="CD20" s="32"/>
      <c r="CE20" s="32"/>
      <c r="CF20" s="32"/>
      <c r="CG20" s="32"/>
      <c r="CH20" s="32"/>
      <c r="CI20" s="32"/>
      <c r="CJ20" s="32"/>
      <c r="CK20" s="32"/>
      <c r="CL20" s="32"/>
      <c r="CM20" s="32"/>
      <c r="CN20" s="32"/>
      <c r="CO20" s="32"/>
      <c r="CP20" s="32"/>
      <c r="CQ20" s="32"/>
      <c r="CR20" s="32"/>
      <c r="CS20" s="32"/>
      <c r="CT20" s="32"/>
      <c r="CU20" s="32"/>
      <c r="CV20" s="32"/>
      <c r="CW20" s="32"/>
      <c r="CX20" s="32"/>
      <c r="CY20" s="32"/>
      <c r="CZ20" s="32"/>
      <c r="DA20" s="32"/>
      <c r="DB20" s="32"/>
      <c r="DC20" s="32"/>
      <c r="DD20" s="32"/>
      <c r="DE20" s="32"/>
      <c r="DF20" s="32"/>
      <c r="DG20" s="32"/>
      <c r="DH20" s="32"/>
      <c r="DI20" s="32"/>
      <c r="DJ20" s="32"/>
      <c r="DK20" s="32"/>
      <c r="DL20" s="32"/>
      <c r="DM20" s="32"/>
      <c r="DN20" s="32"/>
      <c r="DO20" s="32"/>
      <c r="DP20" s="32"/>
      <c r="DQ20" s="32"/>
      <c r="DR20" s="32"/>
      <c r="DS20" s="32"/>
      <c r="DT20" s="32"/>
      <c r="DU20" s="32"/>
      <c r="DV20" s="32"/>
      <c r="DW20" s="32"/>
      <c r="DX20" s="32"/>
      <c r="DY20" s="32"/>
      <c r="DZ20" s="32"/>
      <c r="EA20" s="32"/>
      <c r="EB20" s="32"/>
      <c r="EC20" s="32"/>
      <c r="ED20" s="32"/>
      <c r="EE20" s="32"/>
      <c r="EF20" s="32"/>
      <c r="EG20" s="32"/>
      <c r="EH20" s="32"/>
      <c r="EI20" s="32"/>
      <c r="EJ20" s="32"/>
      <c r="EK20" s="32"/>
      <c r="EL20" s="32"/>
      <c r="EM20" s="32"/>
      <c r="EN20" s="32"/>
      <c r="EO20" s="32"/>
      <c r="EP20" s="32"/>
      <c r="EQ20" s="32"/>
      <c r="ER20" s="32"/>
      <c r="ES20" s="32"/>
      <c r="ET20" s="32"/>
      <c r="EU20" s="32"/>
      <c r="EV20" s="32"/>
      <c r="EW20" s="32"/>
      <c r="EX20" s="32"/>
      <c r="EY20" s="32"/>
      <c r="EZ20" s="32"/>
      <c r="FA20" s="32"/>
      <c r="FB20" s="32"/>
      <c r="FC20" s="32"/>
      <c r="FD20" s="32"/>
      <c r="FE20" s="32"/>
      <c r="FF20" s="32"/>
      <c r="FG20" s="32"/>
      <c r="FH20" s="32"/>
      <c r="FI20" s="32"/>
      <c r="FJ20" s="32"/>
      <c r="FK20" s="32"/>
      <c r="FL20" s="32"/>
      <c r="FM20" s="32"/>
      <c r="FN20" s="32"/>
      <c r="FO20" s="32"/>
      <c r="FP20" s="32"/>
      <c r="FQ20" s="32"/>
      <c r="FR20" s="32"/>
      <c r="FS20" s="32"/>
      <c r="FT20" s="32"/>
      <c r="FU20" s="32"/>
      <c r="FV20" s="32"/>
      <c r="FW20" s="32"/>
      <c r="FX20" s="32"/>
      <c r="FY20" s="32"/>
      <c r="FZ20" s="32"/>
      <c r="GA20" s="32"/>
      <c r="GB20" s="32"/>
      <c r="GC20" s="32"/>
      <c r="GD20" s="32"/>
      <c r="GE20" s="32"/>
      <c r="GF20" s="32"/>
      <c r="GG20" s="32"/>
      <c r="GH20" s="32"/>
      <c r="GI20" s="32"/>
      <c r="GJ20" s="32"/>
      <c r="GK20" s="32"/>
      <c r="GL20" s="32"/>
      <c r="GM20" s="32"/>
      <c r="GN20" s="32"/>
      <c r="GO20" s="32"/>
      <c r="GP20" s="32"/>
      <c r="GQ20" s="32"/>
      <c r="GR20" s="32"/>
      <c r="GS20" s="32"/>
      <c r="GT20" s="32"/>
      <c r="GU20" s="32"/>
      <c r="GV20" s="32"/>
      <c r="GW20" s="32"/>
      <c r="GX20" s="32"/>
      <c r="GY20" s="32"/>
      <c r="GZ20" s="32"/>
      <c r="HA20" s="32"/>
      <c r="HB20" s="32"/>
      <c r="HC20" s="32"/>
      <c r="HD20" s="32"/>
      <c r="HE20" s="32"/>
      <c r="HF20" s="32"/>
      <c r="HG20" s="32"/>
      <c r="HH20" s="32"/>
      <c r="HI20" s="32"/>
      <c r="HJ20" s="32"/>
      <c r="HK20" s="32"/>
      <c r="HL20" s="32"/>
      <c r="HM20" s="32"/>
      <c r="HN20" s="32"/>
      <c r="HO20" s="32"/>
      <c r="HP20" s="32"/>
      <c r="HQ20" s="32"/>
      <c r="HR20" s="32"/>
      <c r="HS20" s="32"/>
      <c r="HT20" s="32"/>
      <c r="HU20" s="32"/>
      <c r="HV20" s="32"/>
      <c r="HW20" s="32"/>
      <c r="HX20" s="32"/>
      <c r="HY20" s="32"/>
      <c r="HZ20" s="32"/>
      <c r="IA20" s="32"/>
      <c r="IB20" s="32"/>
      <c r="IC20" s="32"/>
      <c r="ID20" s="32"/>
    </row>
    <row r="21" spans="1:238" s="34" customFormat="1" ht="18" customHeight="1">
      <c r="A21" s="1200">
        <v>2003</v>
      </c>
      <c r="B21" s="1216">
        <v>4651.05</v>
      </c>
      <c r="C21" s="1216">
        <v>3902.64</v>
      </c>
      <c r="D21" s="1216">
        <v>748.404</v>
      </c>
      <c r="E21" s="1826">
        <v>1.1917701863354038</v>
      </c>
      <c r="F21" s="1827">
        <v>0.05</v>
      </c>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c r="DV21" s="32"/>
      <c r="DW21" s="32"/>
      <c r="DX21" s="32"/>
      <c r="DY21" s="32"/>
      <c r="DZ21" s="32"/>
      <c r="EA21" s="32"/>
      <c r="EB21" s="32"/>
      <c r="EC21" s="32"/>
      <c r="ED21" s="32"/>
      <c r="EE21" s="32"/>
      <c r="EF21" s="32"/>
      <c r="EG21" s="32"/>
      <c r="EH21" s="32"/>
      <c r="EI21" s="32"/>
      <c r="EJ21" s="32"/>
      <c r="EK21" s="32"/>
      <c r="EL21" s="32"/>
      <c r="EM21" s="32"/>
      <c r="EN21" s="32"/>
      <c r="EO21" s="32"/>
      <c r="EP21" s="32"/>
      <c r="EQ21" s="32"/>
      <c r="ER21" s="32"/>
      <c r="ES21" s="32"/>
      <c r="ET21" s="32"/>
      <c r="EU21" s="32"/>
      <c r="EV21" s="32"/>
      <c r="EW21" s="32"/>
      <c r="EX21" s="32"/>
      <c r="EY21" s="32"/>
      <c r="EZ21" s="32"/>
      <c r="FA21" s="32"/>
      <c r="FB21" s="32"/>
      <c r="FC21" s="32"/>
      <c r="FD21" s="32"/>
      <c r="FE21" s="32"/>
      <c r="FF21" s="32"/>
      <c r="FG21" s="32"/>
      <c r="FH21" s="32"/>
      <c r="FI21" s="32"/>
      <c r="FJ21" s="32"/>
      <c r="FK21" s="32"/>
      <c r="FL21" s="32"/>
      <c r="FM21" s="32"/>
      <c r="FN21" s="32"/>
      <c r="FO21" s="32"/>
      <c r="FP21" s="32"/>
      <c r="FQ21" s="32"/>
      <c r="FR21" s="32"/>
      <c r="FS21" s="32"/>
      <c r="FT21" s="32"/>
      <c r="FU21" s="32"/>
      <c r="FV21" s="32"/>
      <c r="FW21" s="32"/>
      <c r="FX21" s="32"/>
      <c r="FY21" s="32"/>
      <c r="FZ21" s="32"/>
      <c r="GA21" s="32"/>
      <c r="GB21" s="32"/>
      <c r="GC21" s="32"/>
      <c r="GD21" s="32"/>
      <c r="GE21" s="32"/>
      <c r="GF21" s="32"/>
      <c r="GG21" s="32"/>
      <c r="GH21" s="32"/>
      <c r="GI21" s="32"/>
      <c r="GJ21" s="32"/>
      <c r="GK21" s="32"/>
      <c r="GL21" s="32"/>
      <c r="GM21" s="32"/>
      <c r="GN21" s="32"/>
      <c r="GO21" s="32"/>
      <c r="GP21" s="32"/>
      <c r="GQ21" s="32"/>
      <c r="GR21" s="32"/>
      <c r="GS21" s="32"/>
      <c r="GT21" s="32"/>
      <c r="GU21" s="32"/>
      <c r="GV21" s="32"/>
      <c r="GW21" s="32"/>
      <c r="GX21" s="32"/>
      <c r="GY21" s="32"/>
      <c r="GZ21" s="32"/>
      <c r="HA21" s="32"/>
      <c r="HB21" s="32"/>
      <c r="HC21" s="32"/>
      <c r="HD21" s="32"/>
      <c r="HE21" s="32"/>
      <c r="HF21" s="32"/>
      <c r="HG21" s="32"/>
      <c r="HH21" s="32"/>
      <c r="HI21" s="32"/>
      <c r="HJ21" s="32"/>
      <c r="HK21" s="32"/>
      <c r="HL21" s="32"/>
      <c r="HM21" s="32"/>
      <c r="HN21" s="32"/>
      <c r="HO21" s="32"/>
      <c r="HP21" s="32"/>
      <c r="HQ21" s="32"/>
      <c r="HR21" s="32"/>
      <c r="HS21" s="32"/>
      <c r="HT21" s="32"/>
      <c r="HU21" s="32"/>
      <c r="HV21" s="32"/>
      <c r="HW21" s="32"/>
      <c r="HX21" s="32"/>
      <c r="HY21" s="32"/>
      <c r="HZ21" s="32"/>
      <c r="IA21" s="32"/>
      <c r="IB21" s="32"/>
      <c r="IC21" s="32"/>
      <c r="ID21" s="32"/>
    </row>
    <row r="22" spans="1:238" s="34" customFormat="1" ht="18" customHeight="1">
      <c r="A22" s="1200">
        <v>2004</v>
      </c>
      <c r="B22" s="1216">
        <v>4694.2</v>
      </c>
      <c r="C22" s="1216">
        <v>4059.97</v>
      </c>
      <c r="D22" s="1216">
        <v>634.22969999999998</v>
      </c>
      <c r="E22" s="1826">
        <v>1.1562154400155666</v>
      </c>
      <c r="F22" s="1827">
        <v>0.04</v>
      </c>
      <c r="G22" s="32"/>
      <c r="H22" s="32"/>
      <c r="I22" s="32"/>
      <c r="J22" s="32"/>
      <c r="K22" s="32"/>
      <c r="L22" s="32"/>
      <c r="M22" s="32"/>
      <c r="N22" s="32"/>
      <c r="O22" s="32"/>
      <c r="P22" s="32"/>
      <c r="Q22" s="32"/>
      <c r="R22" s="32"/>
      <c r="S22" s="32"/>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2"/>
      <c r="AU22" s="32"/>
      <c r="AV22" s="32"/>
      <c r="AW22" s="32"/>
      <c r="AX22" s="32"/>
      <c r="AY22" s="32"/>
      <c r="AZ22" s="32"/>
      <c r="BA22" s="32"/>
      <c r="BB22" s="32"/>
      <c r="BC22" s="32"/>
      <c r="BD22" s="32"/>
      <c r="BE22" s="32"/>
      <c r="BF22" s="32"/>
      <c r="BG22" s="32"/>
      <c r="BH22" s="32"/>
      <c r="BI22" s="32"/>
      <c r="BJ22" s="32"/>
      <c r="BK22" s="32"/>
      <c r="BL22" s="32"/>
      <c r="BM22" s="32"/>
      <c r="BN22" s="32"/>
      <c r="BO22" s="32"/>
      <c r="BP22" s="32"/>
      <c r="BQ22" s="32"/>
      <c r="BR22" s="32"/>
      <c r="BS22" s="32"/>
      <c r="BT22" s="32"/>
      <c r="BU22" s="32"/>
      <c r="BV22" s="32"/>
      <c r="BW22" s="32"/>
      <c r="BX22" s="32"/>
      <c r="BY22" s="32"/>
      <c r="BZ22" s="32"/>
      <c r="CA22" s="32"/>
      <c r="CB22" s="32"/>
      <c r="CC22" s="32"/>
      <c r="CD22" s="32"/>
      <c r="CE22" s="32"/>
      <c r="CF22" s="32"/>
      <c r="CG22" s="32"/>
      <c r="CH22" s="32"/>
      <c r="CI22" s="32"/>
      <c r="CJ22" s="32"/>
      <c r="CK22" s="32"/>
      <c r="CL22" s="32"/>
      <c r="CM22" s="32"/>
      <c r="CN22" s="32"/>
      <c r="CO22" s="32"/>
      <c r="CP22" s="32"/>
      <c r="CQ22" s="32"/>
      <c r="CR22" s="32"/>
      <c r="CS22" s="32"/>
      <c r="CT22" s="32"/>
      <c r="CU22" s="32"/>
      <c r="CV22" s="32"/>
      <c r="CW22" s="32"/>
      <c r="CX22" s="32"/>
      <c r="CY22" s="32"/>
      <c r="CZ22" s="32"/>
      <c r="DA22" s="32"/>
      <c r="DB22" s="32"/>
      <c r="DC22" s="32"/>
      <c r="DD22" s="32"/>
      <c r="DE22" s="32"/>
      <c r="DF22" s="32"/>
      <c r="DG22" s="32"/>
      <c r="DH22" s="32"/>
      <c r="DI22" s="32"/>
      <c r="DJ22" s="32"/>
      <c r="DK22" s="32"/>
      <c r="DL22" s="32"/>
      <c r="DM22" s="32"/>
      <c r="DN22" s="32"/>
      <c r="DO22" s="32"/>
      <c r="DP22" s="32"/>
      <c r="DQ22" s="32"/>
      <c r="DR22" s="32"/>
      <c r="DS22" s="32"/>
      <c r="DT22" s="32"/>
      <c r="DU22" s="32"/>
      <c r="DV22" s="32"/>
      <c r="DW22" s="32"/>
      <c r="DX22" s="32"/>
      <c r="DY22" s="32"/>
      <c r="DZ22" s="32"/>
      <c r="EA22" s="32"/>
      <c r="EB22" s="32"/>
      <c r="EC22" s="32"/>
      <c r="ED22" s="32"/>
      <c r="EE22" s="32"/>
      <c r="EF22" s="32"/>
      <c r="EG22" s="32"/>
      <c r="EH22" s="32"/>
      <c r="EI22" s="32"/>
      <c r="EJ22" s="32"/>
      <c r="EK22" s="32"/>
      <c r="EL22" s="32"/>
      <c r="EM22" s="32"/>
      <c r="EN22" s="32"/>
      <c r="EO22" s="32"/>
      <c r="EP22" s="32"/>
      <c r="EQ22" s="32"/>
      <c r="ER22" s="32"/>
      <c r="ES22" s="32"/>
      <c r="ET22" s="32"/>
      <c r="EU22" s="32"/>
      <c r="EV22" s="32"/>
      <c r="EW22" s="32"/>
      <c r="EX22" s="32"/>
      <c r="EY22" s="32"/>
      <c r="EZ22" s="32"/>
      <c r="FA22" s="32"/>
      <c r="FB22" s="32"/>
      <c r="FC22" s="32"/>
      <c r="FD22" s="32"/>
      <c r="FE22" s="32"/>
      <c r="FF22" s="32"/>
      <c r="FG22" s="32"/>
      <c r="FH22" s="32"/>
      <c r="FI22" s="32"/>
      <c r="FJ22" s="32"/>
      <c r="FK22" s="32"/>
      <c r="FL22" s="32"/>
      <c r="FM22" s="32"/>
      <c r="FN22" s="32"/>
      <c r="FO22" s="32"/>
      <c r="FP22" s="32"/>
      <c r="FQ22" s="32"/>
      <c r="FR22" s="32"/>
      <c r="FS22" s="32"/>
      <c r="FT22" s="32"/>
      <c r="FU22" s="32"/>
      <c r="FV22" s="32"/>
      <c r="FW22" s="32"/>
      <c r="FX22" s="32"/>
      <c r="FY22" s="32"/>
      <c r="FZ22" s="32"/>
      <c r="GA22" s="32"/>
      <c r="GB22" s="32"/>
      <c r="GC22" s="32"/>
      <c r="GD22" s="32"/>
      <c r="GE22" s="32"/>
      <c r="GF22" s="32"/>
      <c r="GG22" s="32"/>
      <c r="GH22" s="32"/>
      <c r="GI22" s="32"/>
      <c r="GJ22" s="32"/>
      <c r="GK22" s="32"/>
      <c r="GL22" s="32"/>
      <c r="GM22" s="32"/>
      <c r="GN22" s="32"/>
      <c r="GO22" s="32"/>
      <c r="GP22" s="32"/>
      <c r="GQ22" s="32"/>
      <c r="GR22" s="32"/>
      <c r="GS22" s="32"/>
      <c r="GT22" s="32"/>
      <c r="GU22" s="32"/>
      <c r="GV22" s="32"/>
      <c r="GW22" s="32"/>
      <c r="GX22" s="32"/>
      <c r="GY22" s="32"/>
      <c r="GZ22" s="32"/>
      <c r="HA22" s="32"/>
      <c r="HB22" s="32"/>
      <c r="HC22" s="32"/>
      <c r="HD22" s="32"/>
      <c r="HE22" s="32"/>
      <c r="HF22" s="32"/>
      <c r="HG22" s="32"/>
      <c r="HH22" s="32"/>
      <c r="HI22" s="32"/>
      <c r="HJ22" s="32"/>
      <c r="HK22" s="32"/>
      <c r="HL22" s="32"/>
      <c r="HM22" s="32"/>
      <c r="HN22" s="32"/>
      <c r="HO22" s="32"/>
      <c r="HP22" s="32"/>
      <c r="HQ22" s="32"/>
      <c r="HR22" s="32"/>
      <c r="HS22" s="32"/>
      <c r="HT22" s="32"/>
      <c r="HU22" s="32"/>
      <c r="HV22" s="32"/>
      <c r="HW22" s="32"/>
      <c r="HX22" s="32"/>
      <c r="HY22" s="32"/>
      <c r="HZ22" s="32"/>
      <c r="IA22" s="32"/>
      <c r="IB22" s="32"/>
      <c r="IC22" s="32"/>
      <c r="ID22" s="32"/>
    </row>
    <row r="23" spans="1:238" s="34" customFormat="1" ht="18" customHeight="1">
      <c r="A23" s="1200">
        <v>2005</v>
      </c>
      <c r="B23" s="1216">
        <v>4021.38</v>
      </c>
      <c r="C23" s="1216">
        <v>3452.09</v>
      </c>
      <c r="D23" s="1216">
        <v>569.07000000000005</v>
      </c>
      <c r="E23" s="1826">
        <v>1.1649116911783877</v>
      </c>
      <c r="F23" s="1827">
        <v>3.9E-2</v>
      </c>
      <c r="G23" s="32"/>
      <c r="H23" s="32"/>
      <c r="I23" s="32"/>
      <c r="J23" s="32"/>
      <c r="K23" s="32"/>
      <c r="L23" s="32"/>
      <c r="M23" s="32"/>
      <c r="N23" s="32"/>
      <c r="O23" s="32"/>
      <c r="P23" s="32"/>
      <c r="Q23" s="32"/>
      <c r="R23" s="32"/>
      <c r="S23" s="32"/>
      <c r="T23" s="32"/>
      <c r="U23" s="32"/>
      <c r="V23" s="32"/>
      <c r="W23" s="32"/>
      <c r="X23" s="32"/>
      <c r="Y23" s="32"/>
      <c r="Z23" s="32"/>
      <c r="AA23" s="32"/>
      <c r="AB23" s="32"/>
      <c r="AC23" s="32"/>
      <c r="AD23" s="32"/>
      <c r="AE23" s="32"/>
      <c r="AF23" s="32"/>
      <c r="AG23" s="32"/>
      <c r="AH23" s="32"/>
      <c r="AI23" s="32"/>
      <c r="AJ23" s="32"/>
      <c r="AK23" s="32"/>
      <c r="AL23" s="32"/>
      <c r="AM23" s="32"/>
      <c r="AN23" s="32"/>
      <c r="AO23" s="32"/>
      <c r="AP23" s="32"/>
      <c r="AQ23" s="32"/>
      <c r="AR23" s="32"/>
      <c r="AS23" s="32"/>
      <c r="AT23" s="32"/>
      <c r="AU23" s="32"/>
      <c r="AV23" s="32"/>
      <c r="AW23" s="32"/>
      <c r="AX23" s="32"/>
      <c r="AY23" s="32"/>
      <c r="AZ23" s="32"/>
      <c r="BA23" s="32"/>
      <c r="BB23" s="32"/>
      <c r="BC23" s="32"/>
      <c r="BD23" s="32"/>
      <c r="BE23" s="32"/>
      <c r="BF23" s="32"/>
      <c r="BG23" s="32"/>
      <c r="BH23" s="32"/>
      <c r="BI23" s="32"/>
      <c r="BJ23" s="32"/>
      <c r="BK23" s="32"/>
      <c r="BL23" s="32"/>
      <c r="BM23" s="32"/>
      <c r="BN23" s="32"/>
      <c r="BO23" s="32"/>
      <c r="BP23" s="32"/>
      <c r="BQ23" s="32"/>
      <c r="BR23" s="32"/>
      <c r="BS23" s="32"/>
      <c r="BT23" s="32"/>
      <c r="BU23" s="32"/>
      <c r="BV23" s="32"/>
      <c r="BW23" s="32"/>
      <c r="BX23" s="32"/>
      <c r="BY23" s="32"/>
      <c r="BZ23" s="32"/>
      <c r="CA23" s="32"/>
      <c r="CB23" s="32"/>
      <c r="CC23" s="32"/>
      <c r="CD23" s="32"/>
      <c r="CE23" s="32"/>
      <c r="CF23" s="32"/>
      <c r="CG23" s="32"/>
      <c r="CH23" s="32"/>
      <c r="CI23" s="32"/>
      <c r="CJ23" s="32"/>
      <c r="CK23" s="32"/>
      <c r="CL23" s="32"/>
      <c r="CM23" s="32"/>
      <c r="CN23" s="32"/>
      <c r="CO23" s="32"/>
      <c r="CP23" s="32"/>
      <c r="CQ23" s="32"/>
      <c r="CR23" s="32"/>
      <c r="CS23" s="32"/>
      <c r="CT23" s="32"/>
      <c r="CU23" s="32"/>
      <c r="CV23" s="32"/>
      <c r="CW23" s="32"/>
      <c r="CX23" s="32"/>
      <c r="CY23" s="32"/>
      <c r="CZ23" s="32"/>
      <c r="DA23" s="32"/>
      <c r="DB23" s="32"/>
      <c r="DC23" s="32"/>
      <c r="DD23" s="32"/>
      <c r="DE23" s="32"/>
      <c r="DF23" s="32"/>
      <c r="DG23" s="32"/>
      <c r="DH23" s="32"/>
      <c r="DI23" s="32"/>
      <c r="DJ23" s="32"/>
      <c r="DK23" s="32"/>
      <c r="DL23" s="32"/>
      <c r="DM23" s="32"/>
      <c r="DN23" s="32"/>
      <c r="DO23" s="32"/>
      <c r="DP23" s="32"/>
      <c r="DQ23" s="32"/>
      <c r="DR23" s="32"/>
      <c r="DS23" s="32"/>
      <c r="DT23" s="32"/>
      <c r="DU23" s="32"/>
      <c r="DV23" s="32"/>
      <c r="DW23" s="32"/>
      <c r="DX23" s="32"/>
      <c r="DY23" s="32"/>
      <c r="DZ23" s="32"/>
      <c r="EA23" s="32"/>
      <c r="EB23" s="32"/>
      <c r="EC23" s="32"/>
      <c r="ED23" s="32"/>
      <c r="EE23" s="32"/>
      <c r="EF23" s="32"/>
      <c r="EG23" s="32"/>
      <c r="EH23" s="32"/>
      <c r="EI23" s="32"/>
      <c r="EJ23" s="32"/>
      <c r="EK23" s="32"/>
      <c r="EL23" s="32"/>
      <c r="EM23" s="32"/>
      <c r="EN23" s="32"/>
      <c r="EO23" s="32"/>
      <c r="EP23" s="32"/>
      <c r="EQ23" s="32"/>
      <c r="ER23" s="32"/>
      <c r="ES23" s="32"/>
      <c r="ET23" s="32"/>
      <c r="EU23" s="32"/>
      <c r="EV23" s="32"/>
      <c r="EW23" s="32"/>
      <c r="EX23" s="32"/>
      <c r="EY23" s="32"/>
      <c r="EZ23" s="32"/>
      <c r="FA23" s="32"/>
      <c r="FB23" s="32"/>
      <c r="FC23" s="32"/>
      <c r="FD23" s="32"/>
      <c r="FE23" s="32"/>
      <c r="FF23" s="32"/>
      <c r="FG23" s="32"/>
      <c r="FH23" s="32"/>
      <c r="FI23" s="32"/>
      <c r="FJ23" s="32"/>
      <c r="FK23" s="32"/>
      <c r="FL23" s="32"/>
      <c r="FM23" s="32"/>
      <c r="FN23" s="32"/>
      <c r="FO23" s="32"/>
      <c r="FP23" s="32"/>
      <c r="FQ23" s="32"/>
      <c r="FR23" s="32"/>
      <c r="FS23" s="32"/>
      <c r="FT23" s="32"/>
      <c r="FU23" s="32"/>
      <c r="FV23" s="32"/>
      <c r="FW23" s="32"/>
      <c r="FX23" s="32"/>
      <c r="FY23" s="32"/>
      <c r="FZ23" s="32"/>
      <c r="GA23" s="32"/>
      <c r="GB23" s="32"/>
      <c r="GC23" s="32"/>
      <c r="GD23" s="32"/>
      <c r="GE23" s="32"/>
      <c r="GF23" s="32"/>
      <c r="GG23" s="32"/>
      <c r="GH23" s="32"/>
      <c r="GI23" s="32"/>
      <c r="GJ23" s="32"/>
      <c r="GK23" s="32"/>
      <c r="GL23" s="32"/>
      <c r="GM23" s="32"/>
      <c r="GN23" s="32"/>
      <c r="GO23" s="32"/>
      <c r="GP23" s="32"/>
      <c r="GQ23" s="32"/>
      <c r="GR23" s="32"/>
      <c r="GS23" s="32"/>
      <c r="GT23" s="32"/>
      <c r="GU23" s="32"/>
      <c r="GV23" s="32"/>
      <c r="GW23" s="32"/>
      <c r="GX23" s="32"/>
      <c r="GY23" s="32"/>
      <c r="GZ23" s="32"/>
      <c r="HA23" s="32"/>
      <c r="HB23" s="32"/>
      <c r="HC23" s="32"/>
      <c r="HD23" s="32"/>
      <c r="HE23" s="32"/>
      <c r="HF23" s="32"/>
      <c r="HG23" s="32"/>
      <c r="HH23" s="32"/>
      <c r="HI23" s="32"/>
      <c r="HJ23" s="32"/>
      <c r="HK23" s="32"/>
      <c r="HL23" s="32"/>
      <c r="HM23" s="32"/>
      <c r="HN23" s="32"/>
      <c r="HO23" s="32"/>
      <c r="HP23" s="32"/>
      <c r="HQ23" s="32"/>
      <c r="HR23" s="32"/>
      <c r="HS23" s="32"/>
      <c r="HT23" s="32"/>
      <c r="HU23" s="32"/>
      <c r="HV23" s="32"/>
      <c r="HW23" s="32"/>
      <c r="HX23" s="32"/>
      <c r="HY23" s="32"/>
      <c r="HZ23" s="32"/>
      <c r="IA23" s="32"/>
      <c r="IB23" s="32"/>
      <c r="IC23" s="32"/>
      <c r="ID23" s="32"/>
    </row>
    <row r="24" spans="1:238" s="34" customFormat="1" ht="18" customHeight="1">
      <c r="A24" s="1200">
        <v>2006</v>
      </c>
      <c r="B24" s="1216">
        <v>7523.21</v>
      </c>
      <c r="C24" s="1216">
        <v>6489.31</v>
      </c>
      <c r="D24" s="1216">
        <v>1033.8900000000001</v>
      </c>
      <c r="E24" s="1826">
        <v>1.1593235644467592</v>
      </c>
      <c r="F24" s="1827">
        <v>4.4999999999999998E-2</v>
      </c>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c r="CL24" s="32"/>
      <c r="CM24" s="32"/>
      <c r="CN24" s="32"/>
      <c r="CO24" s="32"/>
      <c r="CP24" s="32"/>
      <c r="CQ24" s="32"/>
      <c r="CR24" s="32"/>
      <c r="CS24" s="32"/>
      <c r="CT24" s="32"/>
      <c r="CU24" s="32"/>
      <c r="CV24" s="32"/>
      <c r="CW24" s="32"/>
      <c r="CX24" s="32"/>
      <c r="CY24" s="32"/>
      <c r="CZ24" s="32"/>
      <c r="DA24" s="32"/>
      <c r="DB24" s="32"/>
      <c r="DC24" s="32"/>
      <c r="DD24" s="32"/>
      <c r="DE24" s="32"/>
      <c r="DF24" s="32"/>
      <c r="DG24" s="32"/>
      <c r="DH24" s="32"/>
      <c r="DI24" s="32"/>
      <c r="DJ24" s="32"/>
      <c r="DK24" s="32"/>
      <c r="DL24" s="32"/>
      <c r="DM24" s="32"/>
      <c r="DN24" s="32"/>
      <c r="DO24" s="32"/>
      <c r="DP24" s="32"/>
      <c r="DQ24" s="32"/>
      <c r="DR24" s="32"/>
      <c r="DS24" s="32"/>
      <c r="DT24" s="32"/>
      <c r="DU24" s="32"/>
      <c r="DV24" s="32"/>
      <c r="DW24" s="32"/>
      <c r="DX24" s="32"/>
      <c r="DY24" s="32"/>
      <c r="DZ24" s="32"/>
      <c r="EA24" s="32"/>
      <c r="EB24" s="32"/>
      <c r="EC24" s="32"/>
      <c r="ED24" s="32"/>
      <c r="EE24" s="32"/>
      <c r="EF24" s="32"/>
      <c r="EG24" s="32"/>
      <c r="EH24" s="32"/>
      <c r="EI24" s="32"/>
      <c r="EJ24" s="32"/>
      <c r="EK24" s="32"/>
      <c r="EL24" s="32"/>
      <c r="EM24" s="32"/>
      <c r="EN24" s="32"/>
      <c r="EO24" s="32"/>
      <c r="EP24" s="32"/>
      <c r="EQ24" s="32"/>
      <c r="ER24" s="32"/>
      <c r="ES24" s="32"/>
      <c r="ET24" s="32"/>
      <c r="EU24" s="32"/>
      <c r="EV24" s="32"/>
      <c r="EW24" s="32"/>
      <c r="EX24" s="32"/>
      <c r="EY24" s="32"/>
      <c r="EZ24" s="32"/>
      <c r="FA24" s="32"/>
      <c r="FB24" s="32"/>
      <c r="FC24" s="32"/>
      <c r="FD24" s="32"/>
      <c r="FE24" s="32"/>
      <c r="FF24" s="32"/>
      <c r="FG24" s="32"/>
      <c r="FH24" s="32"/>
      <c r="FI24" s="32"/>
      <c r="FJ24" s="32"/>
      <c r="FK24" s="32"/>
      <c r="FL24" s="32"/>
      <c r="FM24" s="32"/>
      <c r="FN24" s="32"/>
      <c r="FO24" s="32"/>
      <c r="FP24" s="32"/>
      <c r="FQ24" s="32"/>
      <c r="FR24" s="32"/>
      <c r="FS24" s="32"/>
      <c r="FT24" s="32"/>
      <c r="FU24" s="32"/>
      <c r="FV24" s="32"/>
      <c r="FW24" s="32"/>
      <c r="FX24" s="32"/>
      <c r="FY24" s="32"/>
      <c r="FZ24" s="32"/>
      <c r="GA24" s="32"/>
      <c r="GB24" s="32"/>
      <c r="GC24" s="32"/>
      <c r="GD24" s="32"/>
      <c r="GE24" s="32"/>
      <c r="GF24" s="32"/>
      <c r="GG24" s="32"/>
      <c r="GH24" s="32"/>
      <c r="GI24" s="32"/>
      <c r="GJ24" s="32"/>
      <c r="GK24" s="32"/>
      <c r="GL24" s="32"/>
      <c r="GM24" s="32"/>
      <c r="GN24" s="32"/>
      <c r="GO24" s="32"/>
      <c r="GP24" s="32"/>
      <c r="GQ24" s="32"/>
      <c r="GR24" s="32"/>
      <c r="GS24" s="32"/>
      <c r="GT24" s="32"/>
      <c r="GU24" s="32"/>
      <c r="GV24" s="32"/>
      <c r="GW24" s="32"/>
      <c r="GX24" s="32"/>
      <c r="GY24" s="32"/>
      <c r="GZ24" s="32"/>
      <c r="HA24" s="32"/>
      <c r="HB24" s="32"/>
      <c r="HC24" s="32"/>
      <c r="HD24" s="32"/>
      <c r="HE24" s="32"/>
      <c r="HF24" s="32"/>
      <c r="HG24" s="32"/>
      <c r="HH24" s="32"/>
      <c r="HI24" s="32"/>
      <c r="HJ24" s="32"/>
      <c r="HK24" s="32"/>
      <c r="HL24" s="32"/>
      <c r="HM24" s="32"/>
      <c r="HN24" s="32"/>
      <c r="HO24" s="32"/>
      <c r="HP24" s="32"/>
      <c r="HQ24" s="32"/>
      <c r="HR24" s="32"/>
      <c r="HS24" s="32"/>
      <c r="HT24" s="32"/>
      <c r="HU24" s="32"/>
      <c r="HV24" s="32"/>
      <c r="HW24" s="32"/>
      <c r="HX24" s="32"/>
      <c r="HY24" s="32"/>
      <c r="HZ24" s="32"/>
      <c r="IA24" s="32"/>
      <c r="IB24" s="32"/>
      <c r="IC24" s="32"/>
      <c r="ID24" s="32"/>
    </row>
    <row r="25" spans="1:238" s="34" customFormat="1" ht="18" customHeight="1">
      <c r="A25" s="1200">
        <v>2007</v>
      </c>
      <c r="B25" s="1216">
        <v>13402.19</v>
      </c>
      <c r="C25" s="1216">
        <v>11751.52</v>
      </c>
      <c r="D25" s="1216">
        <v>1650.67</v>
      </c>
      <c r="E25" s="1826">
        <v>1.1404643824798835</v>
      </c>
      <c r="F25" s="1827">
        <v>4.99E-2</v>
      </c>
      <c r="G25" s="32"/>
      <c r="H25" s="32"/>
      <c r="I25" s="32"/>
      <c r="J25" s="32"/>
      <c r="K25" s="32"/>
      <c r="L25" s="32"/>
      <c r="M25" s="32"/>
      <c r="N25" s="32"/>
      <c r="O25" s="32"/>
      <c r="P25" s="32"/>
      <c r="Q25" s="32"/>
      <c r="R25" s="32"/>
      <c r="S25" s="32"/>
      <c r="T25" s="32"/>
      <c r="U25" s="32"/>
      <c r="V25" s="32"/>
      <c r="W25" s="32"/>
      <c r="X25" s="32"/>
      <c r="Y25" s="32"/>
      <c r="Z25" s="32"/>
      <c r="AA25" s="32"/>
      <c r="AB25" s="32"/>
      <c r="AC25" s="32"/>
      <c r="AD25" s="32"/>
      <c r="AE25" s="32"/>
      <c r="AF25" s="32"/>
      <c r="AG25" s="32"/>
      <c r="AH25" s="32"/>
      <c r="AI25" s="32"/>
      <c r="AJ25" s="32"/>
      <c r="AK25" s="32"/>
      <c r="AL25" s="32"/>
      <c r="AM25" s="32"/>
      <c r="AN25" s="32"/>
      <c r="AO25" s="32"/>
      <c r="AP25" s="32"/>
      <c r="AQ25" s="32"/>
      <c r="AR25" s="32"/>
      <c r="AS25" s="32"/>
      <c r="AT25" s="32"/>
      <c r="AU25" s="32"/>
      <c r="AV25" s="32"/>
      <c r="AW25" s="32"/>
      <c r="AX25" s="32"/>
      <c r="AY25" s="32"/>
      <c r="AZ25" s="32"/>
      <c r="BA25" s="32"/>
      <c r="BB25" s="32"/>
      <c r="BC25" s="32"/>
      <c r="BD25" s="32"/>
      <c r="BE25" s="32"/>
      <c r="BF25" s="32"/>
      <c r="BG25" s="32"/>
      <c r="BH25" s="32"/>
      <c r="BI25" s="32"/>
      <c r="BJ25" s="32"/>
      <c r="BK25" s="32"/>
      <c r="BL25" s="32"/>
      <c r="BM25" s="32"/>
      <c r="BN25" s="32"/>
      <c r="BO25" s="32"/>
      <c r="BP25" s="32"/>
      <c r="BQ25" s="32"/>
      <c r="BR25" s="32"/>
      <c r="BS25" s="32"/>
      <c r="BT25" s="32"/>
      <c r="BU25" s="32"/>
      <c r="BV25" s="32"/>
      <c r="BW25" s="32"/>
      <c r="BX25" s="32"/>
      <c r="BY25" s="32"/>
      <c r="BZ25" s="32"/>
      <c r="CA25" s="32"/>
      <c r="CB25" s="32"/>
      <c r="CC25" s="32"/>
      <c r="CD25" s="32"/>
      <c r="CE25" s="32"/>
      <c r="CF25" s="32"/>
      <c r="CG25" s="32"/>
      <c r="CH25" s="32"/>
      <c r="CI25" s="32"/>
      <c r="CJ25" s="32"/>
      <c r="CK25" s="32"/>
      <c r="CL25" s="32"/>
      <c r="CM25" s="32"/>
      <c r="CN25" s="32"/>
      <c r="CO25" s="32"/>
      <c r="CP25" s="32"/>
      <c r="CQ25" s="32"/>
      <c r="CR25" s="32"/>
      <c r="CS25" s="32"/>
      <c r="CT25" s="32"/>
      <c r="CU25" s="32"/>
      <c r="CV25" s="32"/>
      <c r="CW25" s="32"/>
      <c r="CX25" s="32"/>
      <c r="CY25" s="32"/>
      <c r="CZ25" s="32"/>
      <c r="DA25" s="32"/>
      <c r="DB25" s="32"/>
      <c r="DC25" s="32"/>
      <c r="DD25" s="32"/>
      <c r="DE25" s="32"/>
      <c r="DF25" s="32"/>
      <c r="DG25" s="32"/>
      <c r="DH25" s="32"/>
      <c r="DI25" s="32"/>
      <c r="DJ25" s="32"/>
      <c r="DK25" s="32"/>
      <c r="DL25" s="32"/>
      <c r="DM25" s="32"/>
      <c r="DN25" s="32"/>
      <c r="DO25" s="32"/>
      <c r="DP25" s="32"/>
      <c r="DQ25" s="32"/>
      <c r="DR25" s="32"/>
      <c r="DS25" s="32"/>
      <c r="DT25" s="32"/>
      <c r="DU25" s="32"/>
      <c r="DV25" s="32"/>
      <c r="DW25" s="32"/>
      <c r="DX25" s="32"/>
      <c r="DY25" s="32"/>
      <c r="DZ25" s="32"/>
      <c r="EA25" s="32"/>
      <c r="EB25" s="32"/>
      <c r="EC25" s="32"/>
      <c r="ED25" s="32"/>
      <c r="EE25" s="32"/>
      <c r="EF25" s="32"/>
      <c r="EG25" s="32"/>
      <c r="EH25" s="32"/>
      <c r="EI25" s="32"/>
      <c r="EJ25" s="32"/>
      <c r="EK25" s="32"/>
      <c r="EL25" s="32"/>
      <c r="EM25" s="32"/>
      <c r="EN25" s="32"/>
      <c r="EO25" s="32"/>
      <c r="EP25" s="32"/>
      <c r="EQ25" s="32"/>
      <c r="ER25" s="32"/>
      <c r="ES25" s="32"/>
      <c r="ET25" s="32"/>
      <c r="EU25" s="32"/>
      <c r="EV25" s="32"/>
      <c r="EW25" s="32"/>
      <c r="EX25" s="32"/>
      <c r="EY25" s="32"/>
      <c r="EZ25" s="32"/>
      <c r="FA25" s="32"/>
      <c r="FB25" s="32"/>
      <c r="FC25" s="32"/>
      <c r="FD25" s="32"/>
      <c r="FE25" s="32"/>
      <c r="FF25" s="32"/>
      <c r="FG25" s="32"/>
      <c r="FH25" s="32"/>
      <c r="FI25" s="32"/>
      <c r="FJ25" s="32"/>
      <c r="FK25" s="32"/>
      <c r="FL25" s="32"/>
      <c r="FM25" s="32"/>
      <c r="FN25" s="32"/>
      <c r="FO25" s="32"/>
      <c r="FP25" s="32"/>
      <c r="FQ25" s="32"/>
      <c r="FR25" s="32"/>
      <c r="FS25" s="32"/>
      <c r="FT25" s="32"/>
      <c r="FU25" s="32"/>
      <c r="FV25" s="32"/>
      <c r="FW25" s="32"/>
      <c r="FX25" s="32"/>
      <c r="FY25" s="32"/>
      <c r="FZ25" s="32"/>
      <c r="GA25" s="32"/>
      <c r="GB25" s="32"/>
      <c r="GC25" s="32"/>
      <c r="GD25" s="32"/>
      <c r="GE25" s="32"/>
      <c r="GF25" s="32"/>
      <c r="GG25" s="32"/>
      <c r="GH25" s="32"/>
      <c r="GI25" s="32"/>
      <c r="GJ25" s="32"/>
      <c r="GK25" s="32"/>
      <c r="GL25" s="32"/>
      <c r="GM25" s="32"/>
      <c r="GN25" s="32"/>
      <c r="GO25" s="32"/>
      <c r="GP25" s="32"/>
      <c r="GQ25" s="32"/>
      <c r="GR25" s="32"/>
      <c r="GS25" s="32"/>
      <c r="GT25" s="32"/>
      <c r="GU25" s="32"/>
      <c r="GV25" s="32"/>
      <c r="GW25" s="32"/>
      <c r="GX25" s="32"/>
      <c r="GY25" s="32"/>
      <c r="GZ25" s="32"/>
      <c r="HA25" s="32"/>
      <c r="HB25" s="32"/>
      <c r="HC25" s="32"/>
      <c r="HD25" s="32"/>
      <c r="HE25" s="32"/>
      <c r="HF25" s="32"/>
      <c r="HG25" s="32"/>
      <c r="HH25" s="32"/>
      <c r="HI25" s="32"/>
      <c r="HJ25" s="32"/>
      <c r="HK25" s="32"/>
      <c r="HL25" s="32"/>
      <c r="HM25" s="32"/>
      <c r="HN25" s="32"/>
      <c r="HO25" s="32"/>
      <c r="HP25" s="32"/>
      <c r="HQ25" s="32"/>
      <c r="HR25" s="32"/>
      <c r="HS25" s="32"/>
      <c r="HT25" s="32"/>
      <c r="HU25" s="32"/>
      <c r="HV25" s="32"/>
      <c r="HW25" s="32"/>
      <c r="HX25" s="32"/>
      <c r="HY25" s="32"/>
      <c r="HZ25" s="32"/>
      <c r="IA25" s="32"/>
      <c r="IB25" s="32"/>
      <c r="IC25" s="32"/>
      <c r="ID25" s="32"/>
    </row>
    <row r="26" spans="1:238" s="34" customFormat="1" ht="18" customHeight="1">
      <c r="A26" s="1200">
        <v>2008</v>
      </c>
      <c r="B26" s="1216">
        <v>30022.36</v>
      </c>
      <c r="C26" s="1216">
        <v>27792.73</v>
      </c>
      <c r="D26" s="1216">
        <v>2229.63</v>
      </c>
      <c r="E26" s="1826">
        <v>1.0802234972958755</v>
      </c>
      <c r="F26" s="1827">
        <v>5.3699999999999998E-2</v>
      </c>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2"/>
      <c r="AU26" s="32"/>
      <c r="AV26" s="32"/>
      <c r="AW26" s="32"/>
      <c r="AX26" s="32"/>
      <c r="AY26" s="32"/>
      <c r="AZ26" s="32"/>
      <c r="BA26" s="32"/>
      <c r="BB26" s="32"/>
      <c r="BC26" s="32"/>
      <c r="BD26" s="32"/>
      <c r="BE26" s="32"/>
      <c r="BF26" s="32"/>
      <c r="BG26" s="32"/>
      <c r="BH26" s="32"/>
      <c r="BI26" s="32"/>
      <c r="BJ26" s="32"/>
      <c r="BK26" s="32"/>
      <c r="BL26" s="32"/>
      <c r="BM26" s="32"/>
      <c r="BN26" s="32"/>
      <c r="BO26" s="32"/>
      <c r="BP26" s="32"/>
      <c r="BQ26" s="32"/>
      <c r="BR26" s="32"/>
      <c r="BS26" s="32"/>
      <c r="BT26" s="32"/>
      <c r="BU26" s="32"/>
      <c r="BV26" s="32"/>
      <c r="BW26" s="32"/>
      <c r="BX26" s="32"/>
      <c r="BY26" s="32"/>
      <c r="BZ26" s="32"/>
      <c r="CA26" s="32"/>
      <c r="CB26" s="32"/>
      <c r="CC26" s="32"/>
      <c r="CD26" s="32"/>
      <c r="CE26" s="32"/>
      <c r="CF26" s="32"/>
      <c r="CG26" s="32"/>
      <c r="CH26" s="32"/>
      <c r="CI26" s="32"/>
      <c r="CJ26" s="32"/>
      <c r="CK26" s="32"/>
      <c r="CL26" s="32"/>
      <c r="CM26" s="32"/>
      <c r="CN26" s="32"/>
      <c r="CO26" s="32"/>
      <c r="CP26" s="32"/>
      <c r="CQ26" s="32"/>
      <c r="CR26" s="32"/>
      <c r="CS26" s="32"/>
      <c r="CT26" s="32"/>
      <c r="CU26" s="32"/>
      <c r="CV26" s="32"/>
      <c r="CW26" s="32"/>
      <c r="CX26" s="32"/>
      <c r="CY26" s="32"/>
      <c r="CZ26" s="32"/>
      <c r="DA26" s="32"/>
      <c r="DB26" s="32"/>
      <c r="DC26" s="32"/>
      <c r="DD26" s="32"/>
      <c r="DE26" s="32"/>
      <c r="DF26" s="32"/>
      <c r="DG26" s="32"/>
      <c r="DH26" s="32"/>
      <c r="DI26" s="32"/>
      <c r="DJ26" s="32"/>
      <c r="DK26" s="32"/>
      <c r="DL26" s="32"/>
      <c r="DM26" s="32"/>
      <c r="DN26" s="32"/>
      <c r="DO26" s="32"/>
      <c r="DP26" s="32"/>
      <c r="DQ26" s="32"/>
      <c r="DR26" s="32"/>
      <c r="DS26" s="32"/>
      <c r="DT26" s="32"/>
      <c r="DU26" s="32"/>
      <c r="DV26" s="32"/>
      <c r="DW26" s="32"/>
      <c r="DX26" s="32"/>
      <c r="DY26" s="32"/>
      <c r="DZ26" s="32"/>
      <c r="EA26" s="32"/>
      <c r="EB26" s="32"/>
      <c r="EC26" s="32"/>
      <c r="ED26" s="32"/>
      <c r="EE26" s="32"/>
      <c r="EF26" s="32"/>
      <c r="EG26" s="32"/>
      <c r="EH26" s="32"/>
      <c r="EI26" s="32"/>
      <c r="EJ26" s="32"/>
      <c r="EK26" s="32"/>
      <c r="EL26" s="32"/>
      <c r="EM26" s="32"/>
      <c r="EN26" s="32"/>
      <c r="EO26" s="32"/>
      <c r="EP26" s="32"/>
      <c r="EQ26" s="32"/>
      <c r="ER26" s="32"/>
      <c r="ES26" s="32"/>
      <c r="ET26" s="32"/>
      <c r="EU26" s="32"/>
      <c r="EV26" s="32"/>
      <c r="EW26" s="32"/>
      <c r="EX26" s="32"/>
      <c r="EY26" s="32"/>
      <c r="EZ26" s="32"/>
      <c r="FA26" s="32"/>
      <c r="FB26" s="32"/>
      <c r="FC26" s="32"/>
      <c r="FD26" s="32"/>
      <c r="FE26" s="32"/>
      <c r="FF26" s="32"/>
      <c r="FG26" s="32"/>
      <c r="FH26" s="32"/>
      <c r="FI26" s="32"/>
      <c r="FJ26" s="32"/>
      <c r="FK26" s="32"/>
      <c r="FL26" s="32"/>
      <c r="FM26" s="32"/>
      <c r="FN26" s="32"/>
      <c r="FO26" s="32"/>
      <c r="FP26" s="32"/>
      <c r="FQ26" s="32"/>
      <c r="FR26" s="32"/>
      <c r="FS26" s="32"/>
      <c r="FT26" s="32"/>
      <c r="FU26" s="32"/>
      <c r="FV26" s="32"/>
      <c r="FW26" s="32"/>
      <c r="FX26" s="32"/>
      <c r="FY26" s="32"/>
      <c r="FZ26" s="32"/>
      <c r="GA26" s="32"/>
      <c r="GB26" s="32"/>
      <c r="GC26" s="32"/>
      <c r="GD26" s="32"/>
      <c r="GE26" s="32"/>
      <c r="GF26" s="32"/>
      <c r="GG26" s="32"/>
      <c r="GH26" s="32"/>
      <c r="GI26" s="32"/>
      <c r="GJ26" s="32"/>
      <c r="GK26" s="32"/>
      <c r="GL26" s="32"/>
      <c r="GM26" s="32"/>
      <c r="GN26" s="32"/>
      <c r="GO26" s="32"/>
      <c r="GP26" s="32"/>
      <c r="GQ26" s="32"/>
      <c r="GR26" s="32"/>
      <c r="GS26" s="32"/>
      <c r="GT26" s="32"/>
      <c r="GU26" s="32"/>
      <c r="GV26" s="32"/>
      <c r="GW26" s="32"/>
      <c r="GX26" s="32"/>
      <c r="GY26" s="32"/>
      <c r="GZ26" s="32"/>
      <c r="HA26" s="32"/>
      <c r="HB26" s="32"/>
      <c r="HC26" s="32"/>
      <c r="HD26" s="32"/>
      <c r="HE26" s="32"/>
      <c r="HF26" s="32"/>
      <c r="HG26" s="32"/>
      <c r="HH26" s="32"/>
      <c r="HI26" s="32"/>
      <c r="HJ26" s="32"/>
      <c r="HK26" s="32"/>
      <c r="HL26" s="32"/>
      <c r="HM26" s="32"/>
      <c r="HN26" s="32"/>
      <c r="HO26" s="32"/>
      <c r="HP26" s="32"/>
      <c r="HQ26" s="32"/>
      <c r="HR26" s="32"/>
      <c r="HS26" s="32"/>
      <c r="HT26" s="32"/>
      <c r="HU26" s="32"/>
      <c r="HV26" s="32"/>
      <c r="HW26" s="32"/>
      <c r="HX26" s="32"/>
      <c r="HY26" s="32"/>
      <c r="HZ26" s="32"/>
      <c r="IA26" s="32"/>
      <c r="IB26" s="32"/>
      <c r="IC26" s="32"/>
      <c r="ID26" s="32"/>
    </row>
    <row r="27" spans="1:238" s="34" customFormat="1" ht="18" customHeight="1">
      <c r="A27" s="1200">
        <v>2009</v>
      </c>
      <c r="B27" s="1216">
        <v>1003.54</v>
      </c>
      <c r="C27" s="1216">
        <v>788.62450000000001</v>
      </c>
      <c r="D27" s="1216">
        <v>214.92</v>
      </c>
      <c r="E27" s="1826">
        <v>1.2725194309839474</v>
      </c>
      <c r="F27" s="1827">
        <v>5.3800000000000001E-2</v>
      </c>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2"/>
      <c r="AU27" s="32"/>
      <c r="AV27" s="32"/>
      <c r="AW27" s="32"/>
      <c r="AX27" s="32"/>
      <c r="AY27" s="32"/>
      <c r="AZ27" s="32"/>
      <c r="BA27" s="32"/>
      <c r="BB27" s="32"/>
      <c r="BC27" s="32"/>
      <c r="BD27" s="32"/>
      <c r="BE27" s="32"/>
      <c r="BF27" s="32"/>
      <c r="BG27" s="32"/>
      <c r="BH27" s="32"/>
      <c r="BI27" s="32"/>
      <c r="BJ27" s="32"/>
      <c r="BK27" s="32"/>
      <c r="BL27" s="32"/>
      <c r="BM27" s="32"/>
      <c r="BN27" s="32"/>
      <c r="BO27" s="32"/>
      <c r="BP27" s="32"/>
      <c r="BQ27" s="32"/>
      <c r="BR27" s="32"/>
      <c r="BS27" s="32"/>
      <c r="BT27" s="32"/>
      <c r="BU27" s="32"/>
      <c r="BV27" s="32"/>
      <c r="BW27" s="32"/>
      <c r="BX27" s="32"/>
      <c r="BY27" s="32"/>
      <c r="BZ27" s="32"/>
      <c r="CA27" s="32"/>
      <c r="CB27" s="32"/>
      <c r="CC27" s="32"/>
      <c r="CD27" s="32"/>
      <c r="CE27" s="32"/>
      <c r="CF27" s="32"/>
      <c r="CG27" s="32"/>
      <c r="CH27" s="32"/>
      <c r="CI27" s="32"/>
      <c r="CJ27" s="32"/>
      <c r="CK27" s="32"/>
      <c r="CL27" s="32"/>
      <c r="CM27" s="32"/>
      <c r="CN27" s="32"/>
      <c r="CO27" s="32"/>
      <c r="CP27" s="32"/>
      <c r="CQ27" s="32"/>
      <c r="CR27" s="32"/>
      <c r="CS27" s="32"/>
      <c r="CT27" s="32"/>
      <c r="CU27" s="32"/>
      <c r="CV27" s="32"/>
      <c r="CW27" s="32"/>
      <c r="CX27" s="32"/>
      <c r="CY27" s="32"/>
      <c r="CZ27" s="32"/>
      <c r="DA27" s="32"/>
      <c r="DB27" s="32"/>
      <c r="DC27" s="32"/>
      <c r="DD27" s="32"/>
      <c r="DE27" s="32"/>
      <c r="DF27" s="32"/>
      <c r="DG27" s="32"/>
      <c r="DH27" s="32"/>
      <c r="DI27" s="32"/>
      <c r="DJ27" s="32"/>
      <c r="DK27" s="32"/>
      <c r="DL27" s="32"/>
      <c r="DM27" s="32"/>
      <c r="DN27" s="32"/>
      <c r="DO27" s="32"/>
      <c r="DP27" s="32"/>
      <c r="DQ27" s="32"/>
      <c r="DR27" s="32"/>
      <c r="DS27" s="32"/>
      <c r="DT27" s="32"/>
      <c r="DU27" s="32"/>
      <c r="DV27" s="32"/>
      <c r="DW27" s="32"/>
      <c r="DX27" s="32"/>
      <c r="DY27" s="32"/>
      <c r="DZ27" s="32"/>
      <c r="EA27" s="32"/>
      <c r="EB27" s="32"/>
      <c r="EC27" s="32"/>
      <c r="ED27" s="32"/>
      <c r="EE27" s="32"/>
      <c r="EF27" s="32"/>
      <c r="EG27" s="32"/>
      <c r="EH27" s="32"/>
      <c r="EI27" s="32"/>
      <c r="EJ27" s="32"/>
      <c r="EK27" s="32"/>
      <c r="EL27" s="32"/>
      <c r="EM27" s="32"/>
      <c r="EN27" s="32"/>
      <c r="EO27" s="32"/>
      <c r="EP27" s="32"/>
      <c r="EQ27" s="32"/>
      <c r="ER27" s="32"/>
      <c r="ES27" s="32"/>
      <c r="ET27" s="32"/>
      <c r="EU27" s="32"/>
      <c r="EV27" s="32"/>
      <c r="EW27" s="32"/>
      <c r="EX27" s="32"/>
      <c r="EY27" s="32"/>
      <c r="EZ27" s="32"/>
      <c r="FA27" s="32"/>
      <c r="FB27" s="32"/>
      <c r="FC27" s="32"/>
      <c r="FD27" s="32"/>
      <c r="FE27" s="32"/>
      <c r="FF27" s="32"/>
      <c r="FG27" s="32"/>
      <c r="FH27" s="32"/>
      <c r="FI27" s="32"/>
      <c r="FJ27" s="32"/>
      <c r="FK27" s="32"/>
      <c r="FL27" s="32"/>
      <c r="FM27" s="32"/>
      <c r="FN27" s="32"/>
      <c r="FO27" s="32"/>
      <c r="FP27" s="32"/>
      <c r="FQ27" s="32"/>
      <c r="FR27" s="32"/>
      <c r="FS27" s="32"/>
      <c r="FT27" s="32"/>
      <c r="FU27" s="32"/>
      <c r="FV27" s="32"/>
      <c r="FW27" s="32"/>
      <c r="FX27" s="32"/>
      <c r="FY27" s="32"/>
      <c r="FZ27" s="32"/>
      <c r="GA27" s="32"/>
      <c r="GB27" s="32"/>
      <c r="GC27" s="32"/>
      <c r="GD27" s="32"/>
      <c r="GE27" s="32"/>
      <c r="GF27" s="32"/>
      <c r="GG27" s="32"/>
      <c r="GH27" s="32"/>
      <c r="GI27" s="32"/>
      <c r="GJ27" s="32"/>
      <c r="GK27" s="32"/>
      <c r="GL27" s="32"/>
      <c r="GM27" s="32"/>
      <c r="GN27" s="32"/>
      <c r="GO27" s="32"/>
      <c r="GP27" s="32"/>
      <c r="GQ27" s="32"/>
      <c r="GR27" s="32"/>
      <c r="GS27" s="32"/>
      <c r="GT27" s="32"/>
      <c r="GU27" s="32"/>
      <c r="GV27" s="32"/>
      <c r="GW27" s="32"/>
      <c r="GX27" s="32"/>
      <c r="GY27" s="32"/>
      <c r="GZ27" s="32"/>
      <c r="HA27" s="32"/>
      <c r="HB27" s="32"/>
      <c r="HC27" s="32"/>
      <c r="HD27" s="32"/>
      <c r="HE27" s="32"/>
      <c r="HF27" s="32"/>
      <c r="HG27" s="32"/>
      <c r="HH27" s="32"/>
      <c r="HI27" s="32"/>
      <c r="HJ27" s="32"/>
      <c r="HK27" s="32"/>
      <c r="HL27" s="32"/>
      <c r="HM27" s="32"/>
      <c r="HN27" s="32"/>
      <c r="HO27" s="32"/>
      <c r="HP27" s="32"/>
      <c r="HQ27" s="32"/>
      <c r="HR27" s="32"/>
      <c r="HS27" s="32"/>
      <c r="HT27" s="32"/>
      <c r="HU27" s="32"/>
      <c r="HV27" s="32"/>
      <c r="HW27" s="32"/>
      <c r="HX27" s="32"/>
      <c r="HY27" s="32"/>
      <c r="HZ27" s="32"/>
      <c r="IA27" s="32"/>
      <c r="IB27" s="32"/>
      <c r="IC27" s="32"/>
      <c r="ID27" s="32"/>
    </row>
    <row r="28" spans="1:238" s="34" customFormat="1" ht="18" customHeight="1">
      <c r="A28" s="1200">
        <v>2010</v>
      </c>
      <c r="B28" s="1216">
        <v>1658.76</v>
      </c>
      <c r="C28" s="1216">
        <v>1298.47</v>
      </c>
      <c r="D28" s="1216">
        <v>360.28999999999996</v>
      </c>
      <c r="E28" s="1826">
        <v>1.2774727178910563</v>
      </c>
      <c r="F28" s="1827">
        <v>4.5199999999999997E-2</v>
      </c>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c r="AP28" s="32"/>
      <c r="AQ28" s="32"/>
      <c r="AR28" s="32"/>
      <c r="AS28" s="32"/>
      <c r="AT28" s="32"/>
      <c r="AU28" s="32"/>
      <c r="AV28" s="32"/>
      <c r="AW28" s="32"/>
      <c r="AX28" s="32"/>
      <c r="AY28" s="32"/>
      <c r="AZ28" s="32"/>
      <c r="BA28" s="32"/>
      <c r="BB28" s="32"/>
      <c r="BC28" s="32"/>
      <c r="BD28" s="32"/>
      <c r="BE28" s="32"/>
      <c r="BF28" s="32"/>
      <c r="BG28" s="32"/>
      <c r="BH28" s="32"/>
      <c r="BI28" s="32"/>
      <c r="BJ28" s="32"/>
      <c r="BK28" s="32"/>
      <c r="BL28" s="32"/>
      <c r="BM28" s="32"/>
      <c r="BN28" s="32"/>
      <c r="BO28" s="32"/>
      <c r="BP28" s="32"/>
      <c r="BQ28" s="32"/>
      <c r="BR28" s="32"/>
      <c r="BS28" s="32"/>
      <c r="BT28" s="32"/>
      <c r="BU28" s="32"/>
      <c r="BV28" s="32"/>
      <c r="BW28" s="32"/>
      <c r="BX28" s="32"/>
      <c r="BY28" s="32"/>
      <c r="BZ28" s="32"/>
      <c r="CA28" s="32"/>
      <c r="CB28" s="32"/>
      <c r="CC28" s="32"/>
      <c r="CD28" s="32"/>
      <c r="CE28" s="32"/>
      <c r="CF28" s="32"/>
      <c r="CG28" s="32"/>
      <c r="CH28" s="32"/>
      <c r="CI28" s="32"/>
      <c r="CJ28" s="32"/>
      <c r="CK28" s="32"/>
      <c r="CL28" s="32"/>
      <c r="CM28" s="32"/>
      <c r="CN28" s="32"/>
      <c r="CO28" s="32"/>
      <c r="CP28" s="32"/>
      <c r="CQ28" s="32"/>
      <c r="CR28" s="32"/>
      <c r="CS28" s="32"/>
      <c r="CT28" s="32"/>
      <c r="CU28" s="32"/>
      <c r="CV28" s="32"/>
      <c r="CW28" s="32"/>
      <c r="CX28" s="32"/>
      <c r="CY28" s="32"/>
      <c r="CZ28" s="32"/>
      <c r="DA28" s="32"/>
      <c r="DB28" s="32"/>
      <c r="DC28" s="32"/>
      <c r="DD28" s="32"/>
      <c r="DE28" s="32"/>
      <c r="DF28" s="32"/>
      <c r="DG28" s="32"/>
      <c r="DH28" s="32"/>
      <c r="DI28" s="32"/>
      <c r="DJ28" s="32"/>
      <c r="DK28" s="32"/>
      <c r="DL28" s="32"/>
      <c r="DM28" s="32"/>
      <c r="DN28" s="32"/>
      <c r="DO28" s="32"/>
      <c r="DP28" s="32"/>
      <c r="DQ28" s="32"/>
      <c r="DR28" s="32"/>
      <c r="DS28" s="32"/>
      <c r="DT28" s="32"/>
      <c r="DU28" s="32"/>
      <c r="DV28" s="32"/>
      <c r="DW28" s="32"/>
      <c r="DX28" s="32"/>
      <c r="DY28" s="32"/>
      <c r="DZ28" s="32"/>
      <c r="EA28" s="32"/>
      <c r="EB28" s="32"/>
      <c r="EC28" s="32"/>
      <c r="ED28" s="32"/>
      <c r="EE28" s="32"/>
      <c r="EF28" s="32"/>
      <c r="EG28" s="32"/>
      <c r="EH28" s="32"/>
      <c r="EI28" s="32"/>
      <c r="EJ28" s="32"/>
      <c r="EK28" s="32"/>
      <c r="EL28" s="32"/>
      <c r="EM28" s="32"/>
      <c r="EN28" s="32"/>
      <c r="EO28" s="32"/>
      <c r="EP28" s="32"/>
      <c r="EQ28" s="32"/>
      <c r="ER28" s="32"/>
      <c r="ES28" s="32"/>
      <c r="ET28" s="32"/>
      <c r="EU28" s="32"/>
      <c r="EV28" s="32"/>
      <c r="EW28" s="32"/>
      <c r="EX28" s="32"/>
      <c r="EY28" s="32"/>
      <c r="EZ28" s="32"/>
      <c r="FA28" s="32"/>
      <c r="FB28" s="32"/>
      <c r="FC28" s="32"/>
      <c r="FD28" s="32"/>
      <c r="FE28" s="32"/>
      <c r="FF28" s="32"/>
      <c r="FG28" s="32"/>
      <c r="FH28" s="32"/>
      <c r="FI28" s="32"/>
      <c r="FJ28" s="32"/>
      <c r="FK28" s="32"/>
      <c r="FL28" s="32"/>
      <c r="FM28" s="32"/>
      <c r="FN28" s="32"/>
      <c r="FO28" s="32"/>
      <c r="FP28" s="32"/>
      <c r="FQ28" s="32"/>
      <c r="FR28" s="32"/>
      <c r="FS28" s="32"/>
      <c r="FT28" s="32"/>
      <c r="FU28" s="32"/>
      <c r="FV28" s="32"/>
      <c r="FW28" s="32"/>
      <c r="FX28" s="32"/>
      <c r="FY28" s="32"/>
      <c r="FZ28" s="32"/>
      <c r="GA28" s="32"/>
      <c r="GB28" s="32"/>
      <c r="GC28" s="32"/>
      <c r="GD28" s="32"/>
      <c r="GE28" s="32"/>
      <c r="GF28" s="32"/>
      <c r="GG28" s="32"/>
      <c r="GH28" s="32"/>
      <c r="GI28" s="32"/>
      <c r="GJ28" s="32"/>
      <c r="GK28" s="32"/>
      <c r="GL28" s="32"/>
      <c r="GM28" s="32"/>
      <c r="GN28" s="32"/>
      <c r="GO28" s="32"/>
      <c r="GP28" s="32"/>
      <c r="GQ28" s="32"/>
      <c r="GR28" s="32"/>
      <c r="GS28" s="32"/>
      <c r="GT28" s="32"/>
      <c r="GU28" s="32"/>
      <c r="GV28" s="32"/>
      <c r="GW28" s="32"/>
      <c r="GX28" s="32"/>
      <c r="GY28" s="32"/>
      <c r="GZ28" s="32"/>
      <c r="HA28" s="32"/>
      <c r="HB28" s="32"/>
      <c r="HC28" s="32"/>
      <c r="HD28" s="32"/>
      <c r="HE28" s="32"/>
      <c r="HF28" s="32"/>
      <c r="HG28" s="32"/>
      <c r="HH28" s="32"/>
      <c r="HI28" s="32"/>
      <c r="HJ28" s="32"/>
      <c r="HK28" s="32"/>
      <c r="HL28" s="32"/>
      <c r="HM28" s="32"/>
      <c r="HN28" s="32"/>
      <c r="HO28" s="32"/>
      <c r="HP28" s="32"/>
      <c r="HQ28" s="32"/>
      <c r="HR28" s="32"/>
      <c r="HS28" s="32"/>
      <c r="HT28" s="32"/>
      <c r="HU28" s="32"/>
      <c r="HV28" s="32"/>
      <c r="HW28" s="32"/>
      <c r="HX28" s="32"/>
      <c r="HY28" s="32"/>
      <c r="HZ28" s="32"/>
      <c r="IA28" s="32"/>
      <c r="IB28" s="32"/>
      <c r="IC28" s="32"/>
      <c r="ID28" s="32"/>
    </row>
    <row r="29" spans="1:238" s="34" customFormat="1" ht="18" customHeight="1">
      <c r="A29" s="1200">
        <v>2011</v>
      </c>
      <c r="B29" s="1216">
        <v>3201.62</v>
      </c>
      <c r="C29" s="1216">
        <v>2821.26</v>
      </c>
      <c r="D29" s="1216">
        <v>380.35999999999967</v>
      </c>
      <c r="E29" s="1826">
        <v>1.1348191942607202</v>
      </c>
      <c r="F29" s="1827">
        <v>4.2599999999999999E-2</v>
      </c>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32"/>
      <c r="BS29" s="32"/>
      <c r="BT29" s="32"/>
      <c r="BU29" s="32"/>
      <c r="BV29" s="32"/>
      <c r="BW29" s="32"/>
      <c r="BX29" s="32"/>
      <c r="BY29" s="32"/>
      <c r="BZ29" s="32"/>
      <c r="CA29" s="32"/>
      <c r="CB29" s="32"/>
      <c r="CC29" s="32"/>
      <c r="CD29" s="32"/>
      <c r="CE29" s="32"/>
      <c r="CF29" s="32"/>
      <c r="CG29" s="32"/>
      <c r="CH29" s="32"/>
      <c r="CI29" s="32"/>
      <c r="CJ29" s="32"/>
      <c r="CK29" s="32"/>
      <c r="CL29" s="32"/>
      <c r="CM29" s="32"/>
      <c r="CN29" s="32"/>
      <c r="CO29" s="32"/>
      <c r="CP29" s="32"/>
      <c r="CQ29" s="32"/>
      <c r="CR29" s="32"/>
      <c r="CS29" s="32"/>
      <c r="CT29" s="32"/>
      <c r="CU29" s="32"/>
      <c r="CV29" s="32"/>
      <c r="CW29" s="32"/>
      <c r="CX29" s="32"/>
      <c r="CY29" s="32"/>
      <c r="CZ29" s="32"/>
      <c r="DA29" s="32"/>
      <c r="DB29" s="32"/>
      <c r="DC29" s="32"/>
      <c r="DD29" s="32"/>
      <c r="DE29" s="32"/>
      <c r="DF29" s="32"/>
      <c r="DG29" s="32"/>
      <c r="DH29" s="32"/>
      <c r="DI29" s="32"/>
      <c r="DJ29" s="32"/>
      <c r="DK29" s="32"/>
      <c r="DL29" s="32"/>
      <c r="DM29" s="32"/>
      <c r="DN29" s="32"/>
      <c r="DO29" s="32"/>
      <c r="DP29" s="32"/>
      <c r="DQ29" s="32"/>
      <c r="DR29" s="32"/>
      <c r="DS29" s="32"/>
      <c r="DT29" s="32"/>
      <c r="DU29" s="32"/>
      <c r="DV29" s="32"/>
      <c r="DW29" s="32"/>
      <c r="DX29" s="32"/>
      <c r="DY29" s="32"/>
      <c r="DZ29" s="32"/>
      <c r="EA29" s="32"/>
      <c r="EB29" s="32"/>
      <c r="EC29" s="32"/>
      <c r="ED29" s="32"/>
      <c r="EE29" s="32"/>
      <c r="EF29" s="32"/>
      <c r="EG29" s="32"/>
      <c r="EH29" s="32"/>
      <c r="EI29" s="32"/>
      <c r="EJ29" s="32"/>
      <c r="EK29" s="32"/>
      <c r="EL29" s="32"/>
      <c r="EM29" s="32"/>
      <c r="EN29" s="32"/>
      <c r="EO29" s="32"/>
      <c r="EP29" s="32"/>
      <c r="EQ29" s="32"/>
      <c r="ER29" s="32"/>
      <c r="ES29" s="32"/>
      <c r="ET29" s="32"/>
      <c r="EU29" s="32"/>
      <c r="EV29" s="32"/>
      <c r="EW29" s="32"/>
      <c r="EX29" s="32"/>
      <c r="EY29" s="32"/>
      <c r="EZ29" s="32"/>
      <c r="FA29" s="32"/>
      <c r="FB29" s="32"/>
      <c r="FC29" s="32"/>
      <c r="FD29" s="32"/>
      <c r="FE29" s="32"/>
      <c r="FF29" s="32"/>
      <c r="FG29" s="32"/>
      <c r="FH29" s="32"/>
      <c r="FI29" s="32"/>
      <c r="FJ29" s="32"/>
      <c r="FK29" s="32"/>
      <c r="FL29" s="32"/>
      <c r="FM29" s="32"/>
      <c r="FN29" s="32"/>
      <c r="FO29" s="32"/>
      <c r="FP29" s="32"/>
      <c r="FQ29" s="32"/>
      <c r="FR29" s="32"/>
      <c r="FS29" s="32"/>
      <c r="FT29" s="32"/>
      <c r="FU29" s="32"/>
      <c r="FV29" s="32"/>
      <c r="FW29" s="32"/>
      <c r="FX29" s="32"/>
      <c r="FY29" s="32"/>
      <c r="FZ29" s="32"/>
      <c r="GA29" s="32"/>
      <c r="GB29" s="32"/>
      <c r="GC29" s="32"/>
      <c r="GD29" s="32"/>
      <c r="GE29" s="32"/>
      <c r="GF29" s="32"/>
      <c r="GG29" s="32"/>
      <c r="GH29" s="32"/>
      <c r="GI29" s="32"/>
      <c r="GJ29" s="32"/>
      <c r="GK29" s="32"/>
      <c r="GL29" s="32"/>
      <c r="GM29" s="32"/>
      <c r="GN29" s="32"/>
      <c r="GO29" s="32"/>
      <c r="GP29" s="32"/>
      <c r="GQ29" s="32"/>
      <c r="GR29" s="32"/>
      <c r="GS29" s="32"/>
      <c r="GT29" s="32"/>
      <c r="GU29" s="32"/>
      <c r="GV29" s="32"/>
      <c r="GW29" s="32"/>
      <c r="GX29" s="32"/>
      <c r="GY29" s="32"/>
      <c r="GZ29" s="32"/>
      <c r="HA29" s="32"/>
      <c r="HB29" s="32"/>
      <c r="HC29" s="32"/>
      <c r="HD29" s="32"/>
      <c r="HE29" s="32"/>
      <c r="HF29" s="32"/>
      <c r="HG29" s="32"/>
      <c r="HH29" s="32"/>
      <c r="HI29" s="32"/>
      <c r="HJ29" s="32"/>
      <c r="HK29" s="32"/>
      <c r="HL29" s="32"/>
      <c r="HM29" s="32"/>
      <c r="HN29" s="32"/>
      <c r="HO29" s="32"/>
      <c r="HP29" s="32"/>
      <c r="HQ29" s="32"/>
      <c r="HR29" s="32"/>
      <c r="HS29" s="32"/>
      <c r="HT29" s="32"/>
      <c r="HU29" s="32"/>
      <c r="HV29" s="32"/>
      <c r="HW29" s="32"/>
      <c r="HX29" s="32"/>
      <c r="HY29" s="32"/>
      <c r="HZ29" s="32"/>
      <c r="IA29" s="32"/>
      <c r="IB29" s="32"/>
      <c r="IC29" s="32"/>
      <c r="ID29" s="32"/>
    </row>
    <row r="30" spans="1:238" s="34" customFormat="1" ht="18" customHeight="1">
      <c r="A30" s="1200">
        <v>2012</v>
      </c>
      <c r="B30" s="1216">
        <v>516</v>
      </c>
      <c r="C30" s="1216">
        <v>342</v>
      </c>
      <c r="D30" s="1216">
        <v>174</v>
      </c>
      <c r="E30" s="1826">
        <v>1.5087719298245614</v>
      </c>
      <c r="F30" s="1827">
        <v>2.9499999999999998E-2</v>
      </c>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32"/>
      <c r="BS30" s="32"/>
      <c r="BT30" s="32"/>
      <c r="BU30" s="32"/>
      <c r="BV30" s="32"/>
      <c r="BW30" s="32"/>
      <c r="BX30" s="32"/>
      <c r="BY30" s="32"/>
      <c r="BZ30" s="32"/>
      <c r="CA30" s="32"/>
      <c r="CB30" s="32"/>
      <c r="CC30" s="32"/>
      <c r="CD30" s="32"/>
      <c r="CE30" s="32"/>
      <c r="CF30" s="32"/>
      <c r="CG30" s="32"/>
      <c r="CH30" s="32"/>
      <c r="CI30" s="32"/>
      <c r="CJ30" s="32"/>
      <c r="CK30" s="32"/>
      <c r="CL30" s="32"/>
      <c r="CM30" s="32"/>
      <c r="CN30" s="32"/>
      <c r="CO30" s="32"/>
      <c r="CP30" s="32"/>
      <c r="CQ30" s="32"/>
      <c r="CR30" s="32"/>
      <c r="CS30" s="32"/>
      <c r="CT30" s="32"/>
      <c r="CU30" s="32"/>
      <c r="CV30" s="32"/>
      <c r="CW30" s="32"/>
      <c r="CX30" s="32"/>
      <c r="CY30" s="32"/>
      <c r="CZ30" s="32"/>
      <c r="DA30" s="32"/>
      <c r="DB30" s="32"/>
      <c r="DC30" s="32"/>
      <c r="DD30" s="32"/>
      <c r="DE30" s="32"/>
      <c r="DF30" s="32"/>
      <c r="DG30" s="32"/>
      <c r="DH30" s="32"/>
      <c r="DI30" s="32"/>
      <c r="DJ30" s="32"/>
      <c r="DK30" s="32"/>
      <c r="DL30" s="32"/>
      <c r="DM30" s="32"/>
      <c r="DN30" s="32"/>
      <c r="DO30" s="32"/>
      <c r="DP30" s="32"/>
      <c r="DQ30" s="32"/>
      <c r="DR30" s="32"/>
      <c r="DS30" s="32"/>
      <c r="DT30" s="32"/>
      <c r="DU30" s="32"/>
      <c r="DV30" s="32"/>
      <c r="DW30" s="32"/>
      <c r="DX30" s="32"/>
      <c r="DY30" s="32"/>
      <c r="DZ30" s="32"/>
      <c r="EA30" s="32"/>
      <c r="EB30" s="32"/>
      <c r="EC30" s="32"/>
      <c r="ED30" s="32"/>
      <c r="EE30" s="32"/>
      <c r="EF30" s="32"/>
      <c r="EG30" s="32"/>
      <c r="EH30" s="32"/>
      <c r="EI30" s="32"/>
      <c r="EJ30" s="32"/>
      <c r="EK30" s="32"/>
      <c r="EL30" s="32"/>
      <c r="EM30" s="32"/>
      <c r="EN30" s="32"/>
      <c r="EO30" s="32"/>
      <c r="EP30" s="32"/>
      <c r="EQ30" s="32"/>
      <c r="ER30" s="32"/>
      <c r="ES30" s="32"/>
      <c r="ET30" s="32"/>
      <c r="EU30" s="32"/>
      <c r="EV30" s="32"/>
      <c r="EW30" s="32"/>
      <c r="EX30" s="32"/>
      <c r="EY30" s="32"/>
      <c r="EZ30" s="32"/>
      <c r="FA30" s="32"/>
      <c r="FB30" s="32"/>
      <c r="FC30" s="32"/>
      <c r="FD30" s="32"/>
      <c r="FE30" s="32"/>
      <c r="FF30" s="32"/>
      <c r="FG30" s="32"/>
      <c r="FH30" s="32"/>
      <c r="FI30" s="32"/>
      <c r="FJ30" s="32"/>
      <c r="FK30" s="32"/>
      <c r="FL30" s="32"/>
      <c r="FM30" s="32"/>
      <c r="FN30" s="32"/>
      <c r="FO30" s="32"/>
      <c r="FP30" s="32"/>
      <c r="FQ30" s="32"/>
      <c r="FR30" s="32"/>
      <c r="FS30" s="32"/>
      <c r="FT30" s="32"/>
      <c r="FU30" s="32"/>
      <c r="FV30" s="32"/>
      <c r="FW30" s="32"/>
      <c r="FX30" s="32"/>
      <c r="FY30" s="32"/>
      <c r="FZ30" s="32"/>
      <c r="GA30" s="32"/>
      <c r="GB30" s="32"/>
      <c r="GC30" s="32"/>
      <c r="GD30" s="32"/>
      <c r="GE30" s="32"/>
      <c r="GF30" s="32"/>
      <c r="GG30" s="32"/>
      <c r="GH30" s="32"/>
      <c r="GI30" s="32"/>
      <c r="GJ30" s="32"/>
      <c r="GK30" s="32"/>
      <c r="GL30" s="32"/>
      <c r="GM30" s="32"/>
      <c r="GN30" s="32"/>
      <c r="GO30" s="32"/>
      <c r="GP30" s="32"/>
      <c r="GQ30" s="32"/>
      <c r="GR30" s="32"/>
      <c r="GS30" s="32"/>
      <c r="GT30" s="32"/>
      <c r="GU30" s="32"/>
      <c r="GV30" s="32"/>
      <c r="GW30" s="32"/>
      <c r="GX30" s="32"/>
      <c r="GY30" s="32"/>
      <c r="GZ30" s="32"/>
      <c r="HA30" s="32"/>
      <c r="HB30" s="32"/>
      <c r="HC30" s="32"/>
      <c r="HD30" s="32"/>
      <c r="HE30" s="32"/>
      <c r="HF30" s="32"/>
      <c r="HG30" s="32"/>
      <c r="HH30" s="32"/>
      <c r="HI30" s="32"/>
      <c r="HJ30" s="32"/>
      <c r="HK30" s="32"/>
      <c r="HL30" s="32"/>
      <c r="HM30" s="32"/>
      <c r="HN30" s="32"/>
      <c r="HO30" s="32"/>
      <c r="HP30" s="32"/>
      <c r="HQ30" s="32"/>
      <c r="HR30" s="32"/>
      <c r="HS30" s="32"/>
      <c r="HT30" s="32"/>
      <c r="HU30" s="32"/>
      <c r="HV30" s="32"/>
      <c r="HW30" s="32"/>
      <c r="HX30" s="32"/>
      <c r="HY30" s="32"/>
      <c r="HZ30" s="32"/>
      <c r="IA30" s="32"/>
      <c r="IB30" s="32"/>
      <c r="IC30" s="32"/>
      <c r="ID30" s="32"/>
    </row>
    <row r="31" spans="1:238" s="34" customFormat="1" ht="18" customHeight="1">
      <c r="A31" s="1200">
        <v>2013</v>
      </c>
      <c r="B31" s="1216">
        <v>820</v>
      </c>
      <c r="C31" s="1216">
        <v>521</v>
      </c>
      <c r="D31" s="1216">
        <v>299</v>
      </c>
      <c r="E31" s="1826">
        <v>1.5738963531669865</v>
      </c>
      <c r="F31" s="1827">
        <v>2.6800000000000001E-2</v>
      </c>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32"/>
      <c r="BS31" s="32"/>
      <c r="BT31" s="32"/>
      <c r="BU31" s="32"/>
      <c r="BV31" s="32"/>
      <c r="BW31" s="32"/>
      <c r="BX31" s="32"/>
      <c r="BY31" s="32"/>
      <c r="BZ31" s="32"/>
      <c r="CA31" s="32"/>
      <c r="CB31" s="32"/>
      <c r="CC31" s="32"/>
      <c r="CD31" s="32"/>
      <c r="CE31" s="32"/>
      <c r="CF31" s="32"/>
      <c r="CG31" s="32"/>
      <c r="CH31" s="32"/>
      <c r="CI31" s="32"/>
      <c r="CJ31" s="32"/>
      <c r="CK31" s="32"/>
      <c r="CL31" s="32"/>
      <c r="CM31" s="32"/>
      <c r="CN31" s="32"/>
      <c r="CO31" s="32"/>
      <c r="CP31" s="32"/>
      <c r="CQ31" s="32"/>
      <c r="CR31" s="32"/>
      <c r="CS31" s="32"/>
      <c r="CT31" s="32"/>
      <c r="CU31" s="32"/>
      <c r="CV31" s="32"/>
      <c r="CW31" s="32"/>
      <c r="CX31" s="32"/>
      <c r="CY31" s="32"/>
      <c r="CZ31" s="32"/>
      <c r="DA31" s="32"/>
      <c r="DB31" s="32"/>
      <c r="DC31" s="32"/>
      <c r="DD31" s="32"/>
      <c r="DE31" s="32"/>
      <c r="DF31" s="32"/>
      <c r="DG31" s="32"/>
      <c r="DH31" s="32"/>
      <c r="DI31" s="32"/>
      <c r="DJ31" s="32"/>
      <c r="DK31" s="32"/>
      <c r="DL31" s="32"/>
      <c r="DM31" s="32"/>
      <c r="DN31" s="32"/>
      <c r="DO31" s="32"/>
      <c r="DP31" s="32"/>
      <c r="DQ31" s="32"/>
      <c r="DR31" s="32"/>
      <c r="DS31" s="32"/>
      <c r="DT31" s="32"/>
      <c r="DU31" s="32"/>
      <c r="DV31" s="32"/>
      <c r="DW31" s="32"/>
      <c r="DX31" s="32"/>
      <c r="DY31" s="32"/>
      <c r="DZ31" s="32"/>
      <c r="EA31" s="32"/>
      <c r="EB31" s="32"/>
      <c r="EC31" s="32"/>
      <c r="ED31" s="32"/>
      <c r="EE31" s="32"/>
      <c r="EF31" s="32"/>
      <c r="EG31" s="32"/>
      <c r="EH31" s="32"/>
      <c r="EI31" s="32"/>
      <c r="EJ31" s="32"/>
      <c r="EK31" s="32"/>
      <c r="EL31" s="32"/>
      <c r="EM31" s="32"/>
      <c r="EN31" s="32"/>
      <c r="EO31" s="32"/>
      <c r="EP31" s="32"/>
      <c r="EQ31" s="32"/>
      <c r="ER31" s="32"/>
      <c r="ES31" s="32"/>
      <c r="ET31" s="32"/>
      <c r="EU31" s="32"/>
      <c r="EV31" s="32"/>
      <c r="EW31" s="32"/>
      <c r="EX31" s="32"/>
      <c r="EY31" s="32"/>
      <c r="EZ31" s="32"/>
      <c r="FA31" s="32"/>
      <c r="FB31" s="32"/>
      <c r="FC31" s="32"/>
      <c r="FD31" s="32"/>
      <c r="FE31" s="32"/>
      <c r="FF31" s="32"/>
      <c r="FG31" s="32"/>
      <c r="FH31" s="32"/>
      <c r="FI31" s="32"/>
      <c r="FJ31" s="32"/>
      <c r="FK31" s="32"/>
      <c r="FL31" s="32"/>
      <c r="FM31" s="32"/>
      <c r="FN31" s="32"/>
      <c r="FO31" s="32"/>
      <c r="FP31" s="32"/>
      <c r="FQ31" s="32"/>
      <c r="FR31" s="32"/>
      <c r="FS31" s="32"/>
      <c r="FT31" s="32"/>
      <c r="FU31" s="32"/>
      <c r="FV31" s="32"/>
      <c r="FW31" s="32"/>
      <c r="FX31" s="32"/>
      <c r="FY31" s="32"/>
      <c r="FZ31" s="32"/>
      <c r="GA31" s="32"/>
      <c r="GB31" s="32"/>
      <c r="GC31" s="32"/>
      <c r="GD31" s="32"/>
      <c r="GE31" s="32"/>
      <c r="GF31" s="32"/>
      <c r="GG31" s="32"/>
      <c r="GH31" s="32"/>
      <c r="GI31" s="32"/>
      <c r="GJ31" s="32"/>
      <c r="GK31" s="32"/>
      <c r="GL31" s="32"/>
      <c r="GM31" s="32"/>
      <c r="GN31" s="32"/>
      <c r="GO31" s="32"/>
      <c r="GP31" s="32"/>
      <c r="GQ31" s="32"/>
      <c r="GR31" s="32"/>
      <c r="GS31" s="32"/>
      <c r="GT31" s="32"/>
      <c r="GU31" s="32"/>
      <c r="GV31" s="32"/>
      <c r="GW31" s="32"/>
      <c r="GX31" s="32"/>
      <c r="GY31" s="32"/>
      <c r="GZ31" s="32"/>
      <c r="HA31" s="32"/>
      <c r="HB31" s="32"/>
      <c r="HC31" s="32"/>
      <c r="HD31" s="32"/>
      <c r="HE31" s="32"/>
      <c r="HF31" s="32"/>
      <c r="HG31" s="32"/>
      <c r="HH31" s="32"/>
      <c r="HI31" s="32"/>
      <c r="HJ31" s="32"/>
      <c r="HK31" s="32"/>
      <c r="HL31" s="32"/>
      <c r="HM31" s="32"/>
      <c r="HN31" s="32"/>
      <c r="HO31" s="32"/>
      <c r="HP31" s="32"/>
      <c r="HQ31" s="32"/>
      <c r="HR31" s="32"/>
      <c r="HS31" s="32"/>
      <c r="HT31" s="32"/>
      <c r="HU31" s="32"/>
      <c r="HV31" s="32"/>
      <c r="HW31" s="32"/>
      <c r="HX31" s="32"/>
      <c r="HY31" s="32"/>
      <c r="HZ31" s="32"/>
      <c r="IA31" s="32"/>
      <c r="IB31" s="32"/>
      <c r="IC31" s="32"/>
      <c r="ID31" s="32"/>
    </row>
    <row r="32" spans="1:238" s="34" customFormat="1" ht="18" customHeight="1">
      <c r="A32" s="1200">
        <v>2014</v>
      </c>
      <c r="B32" s="1216">
        <v>5442</v>
      </c>
      <c r="C32" s="1216">
        <v>4647</v>
      </c>
      <c r="D32" s="1216">
        <v>795</v>
      </c>
      <c r="E32" s="1826">
        <v>1.1710781149128471</v>
      </c>
      <c r="F32" s="1827">
        <v>3.5400000000000001E-2</v>
      </c>
      <c r="G32" s="32"/>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c r="AH32" s="32"/>
      <c r="AI32" s="32"/>
      <c r="AJ32" s="32"/>
      <c r="AK32" s="32"/>
      <c r="AL32" s="32"/>
      <c r="AM32" s="32"/>
      <c r="AN32" s="32"/>
      <c r="AO32" s="32"/>
      <c r="AP32" s="32"/>
      <c r="AQ32" s="32"/>
      <c r="AR32" s="32"/>
      <c r="AS32" s="32"/>
      <c r="AT32" s="32"/>
      <c r="AU32" s="32"/>
      <c r="AV32" s="32"/>
      <c r="AW32" s="32"/>
      <c r="AX32" s="32"/>
      <c r="AY32" s="32"/>
      <c r="AZ32" s="32"/>
      <c r="BA32" s="32"/>
      <c r="BB32" s="32"/>
      <c r="BC32" s="32"/>
      <c r="BD32" s="32"/>
      <c r="BE32" s="32"/>
      <c r="BF32" s="32"/>
      <c r="BG32" s="32"/>
      <c r="BH32" s="32"/>
      <c r="BI32" s="32"/>
      <c r="BJ32" s="32"/>
      <c r="BK32" s="32"/>
      <c r="BL32" s="32"/>
      <c r="BM32" s="32"/>
      <c r="BN32" s="32"/>
      <c r="BO32" s="32"/>
      <c r="BP32" s="32"/>
      <c r="BQ32" s="32"/>
      <c r="BR32" s="32"/>
      <c r="BS32" s="32"/>
      <c r="BT32" s="32"/>
      <c r="BU32" s="32"/>
      <c r="BV32" s="32"/>
      <c r="BW32" s="32"/>
      <c r="BX32" s="32"/>
      <c r="BY32" s="32"/>
      <c r="BZ32" s="32"/>
      <c r="CA32" s="32"/>
      <c r="CB32" s="32"/>
      <c r="CC32" s="32"/>
      <c r="CD32" s="32"/>
      <c r="CE32" s="32"/>
      <c r="CF32" s="32"/>
      <c r="CG32" s="32"/>
      <c r="CH32" s="32"/>
      <c r="CI32" s="32"/>
      <c r="CJ32" s="32"/>
      <c r="CK32" s="32"/>
      <c r="CL32" s="32"/>
      <c r="CM32" s="32"/>
      <c r="CN32" s="32"/>
      <c r="CO32" s="32"/>
      <c r="CP32" s="32"/>
      <c r="CQ32" s="32"/>
      <c r="CR32" s="32"/>
      <c r="CS32" s="32"/>
      <c r="CT32" s="32"/>
      <c r="CU32" s="32"/>
      <c r="CV32" s="32"/>
      <c r="CW32" s="32"/>
      <c r="CX32" s="32"/>
      <c r="CY32" s="32"/>
      <c r="CZ32" s="32"/>
      <c r="DA32" s="32"/>
      <c r="DB32" s="32"/>
      <c r="DC32" s="32"/>
      <c r="DD32" s="32"/>
      <c r="DE32" s="32"/>
      <c r="DF32" s="32"/>
      <c r="DG32" s="32"/>
      <c r="DH32" s="32"/>
      <c r="DI32" s="32"/>
      <c r="DJ32" s="32"/>
      <c r="DK32" s="32"/>
      <c r="DL32" s="32"/>
      <c r="DM32" s="32"/>
      <c r="DN32" s="32"/>
      <c r="DO32" s="32"/>
      <c r="DP32" s="32"/>
      <c r="DQ32" s="32"/>
      <c r="DR32" s="32"/>
      <c r="DS32" s="32"/>
      <c r="DT32" s="32"/>
      <c r="DU32" s="32"/>
      <c r="DV32" s="32"/>
      <c r="DW32" s="32"/>
      <c r="DX32" s="32"/>
      <c r="DY32" s="32"/>
      <c r="DZ32" s="32"/>
      <c r="EA32" s="32"/>
      <c r="EB32" s="32"/>
      <c r="EC32" s="32"/>
      <c r="ED32" s="32"/>
      <c r="EE32" s="32"/>
      <c r="EF32" s="32"/>
      <c r="EG32" s="32"/>
      <c r="EH32" s="32"/>
      <c r="EI32" s="32"/>
      <c r="EJ32" s="32"/>
      <c r="EK32" s="32"/>
      <c r="EL32" s="32"/>
      <c r="EM32" s="32"/>
      <c r="EN32" s="32"/>
      <c r="EO32" s="32"/>
      <c r="EP32" s="32"/>
      <c r="EQ32" s="32"/>
      <c r="ER32" s="32"/>
      <c r="ES32" s="32"/>
      <c r="ET32" s="32"/>
      <c r="EU32" s="32"/>
      <c r="EV32" s="32"/>
      <c r="EW32" s="32"/>
      <c r="EX32" s="32"/>
      <c r="EY32" s="32"/>
      <c r="EZ32" s="32"/>
      <c r="FA32" s="32"/>
      <c r="FB32" s="32"/>
      <c r="FC32" s="32"/>
      <c r="FD32" s="32"/>
      <c r="FE32" s="32"/>
      <c r="FF32" s="32"/>
      <c r="FG32" s="32"/>
      <c r="FH32" s="32"/>
      <c r="FI32" s="32"/>
      <c r="FJ32" s="32"/>
      <c r="FK32" s="32"/>
      <c r="FL32" s="32"/>
      <c r="FM32" s="32"/>
      <c r="FN32" s="32"/>
      <c r="FO32" s="32"/>
      <c r="FP32" s="32"/>
      <c r="FQ32" s="32"/>
      <c r="FR32" s="32"/>
      <c r="FS32" s="32"/>
      <c r="FT32" s="32"/>
      <c r="FU32" s="32"/>
      <c r="FV32" s="32"/>
      <c r="FW32" s="32"/>
      <c r="FX32" s="32"/>
      <c r="FY32" s="32"/>
      <c r="FZ32" s="32"/>
      <c r="GA32" s="32"/>
      <c r="GB32" s="32"/>
      <c r="GC32" s="32"/>
      <c r="GD32" s="32"/>
      <c r="GE32" s="32"/>
      <c r="GF32" s="32"/>
      <c r="GG32" s="32"/>
      <c r="GH32" s="32"/>
      <c r="GI32" s="32"/>
      <c r="GJ32" s="32"/>
      <c r="GK32" s="32"/>
      <c r="GL32" s="32"/>
      <c r="GM32" s="32"/>
      <c r="GN32" s="32"/>
      <c r="GO32" s="32"/>
      <c r="GP32" s="32"/>
      <c r="GQ32" s="32"/>
      <c r="GR32" s="32"/>
      <c r="GS32" s="32"/>
      <c r="GT32" s="32"/>
      <c r="GU32" s="32"/>
      <c r="GV32" s="32"/>
      <c r="GW32" s="32"/>
      <c r="GX32" s="32"/>
      <c r="GY32" s="32"/>
      <c r="GZ32" s="32"/>
      <c r="HA32" s="32"/>
      <c r="HB32" s="32"/>
      <c r="HC32" s="32"/>
      <c r="HD32" s="32"/>
      <c r="HE32" s="32"/>
      <c r="HF32" s="32"/>
      <c r="HG32" s="32"/>
      <c r="HH32" s="32"/>
      <c r="HI32" s="32"/>
      <c r="HJ32" s="32"/>
      <c r="HK32" s="32"/>
      <c r="HL32" s="32"/>
      <c r="HM32" s="32"/>
      <c r="HN32" s="32"/>
      <c r="HO32" s="32"/>
      <c r="HP32" s="32"/>
      <c r="HQ32" s="32"/>
      <c r="HR32" s="32"/>
      <c r="HS32" s="32"/>
      <c r="HT32" s="32"/>
      <c r="HU32" s="32"/>
      <c r="HV32" s="32"/>
      <c r="HW32" s="32"/>
      <c r="HX32" s="32"/>
      <c r="HY32" s="32"/>
      <c r="HZ32" s="32"/>
      <c r="IA32" s="32"/>
      <c r="IB32" s="32"/>
      <c r="IC32" s="32"/>
      <c r="ID32" s="32"/>
    </row>
    <row r="33" spans="1:238" s="34" customFormat="1" ht="18" customHeight="1">
      <c r="A33" s="1200">
        <v>2015</v>
      </c>
      <c r="B33" s="1214">
        <v>884.66084999999998</v>
      </c>
      <c r="C33" s="1214">
        <v>594.4183769</v>
      </c>
      <c r="D33" s="1214">
        <v>290.24247309999998</v>
      </c>
      <c r="E33" s="1826">
        <v>1.4882797779800605</v>
      </c>
      <c r="F33" s="1827">
        <v>2.46E-2</v>
      </c>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2"/>
      <c r="AU33" s="32"/>
      <c r="AV33" s="32"/>
      <c r="AW33" s="32"/>
      <c r="AX33" s="32"/>
      <c r="AY33" s="32"/>
      <c r="AZ33" s="32"/>
      <c r="BA33" s="32"/>
      <c r="BB33" s="32"/>
      <c r="BC33" s="32"/>
      <c r="BD33" s="32"/>
      <c r="BE33" s="32"/>
      <c r="BF33" s="32"/>
      <c r="BG33" s="32"/>
      <c r="BH33" s="32"/>
      <c r="BI33" s="32"/>
      <c r="BJ33" s="32"/>
      <c r="BK33" s="32"/>
      <c r="BL33" s="32"/>
      <c r="BM33" s="32"/>
      <c r="BN33" s="32"/>
      <c r="BO33" s="32"/>
      <c r="BP33" s="32"/>
      <c r="BQ33" s="32"/>
      <c r="BR33" s="32"/>
      <c r="BS33" s="32"/>
      <c r="BT33" s="32"/>
      <c r="BU33" s="32"/>
      <c r="BV33" s="32"/>
      <c r="BW33" s="32"/>
      <c r="BX33" s="32"/>
      <c r="BY33" s="32"/>
      <c r="BZ33" s="32"/>
      <c r="CA33" s="32"/>
      <c r="CB33" s="32"/>
      <c r="CC33" s="32"/>
      <c r="CD33" s="32"/>
      <c r="CE33" s="32"/>
      <c r="CF33" s="32"/>
      <c r="CG33" s="32"/>
      <c r="CH33" s="32"/>
      <c r="CI33" s="32"/>
      <c r="CJ33" s="32"/>
      <c r="CK33" s="32"/>
      <c r="CL33" s="32"/>
      <c r="CM33" s="32"/>
      <c r="CN33" s="32"/>
      <c r="CO33" s="32"/>
      <c r="CP33" s="32"/>
      <c r="CQ33" s="32"/>
      <c r="CR33" s="32"/>
      <c r="CS33" s="32"/>
      <c r="CT33" s="32"/>
      <c r="CU33" s="32"/>
      <c r="CV33" s="32"/>
      <c r="CW33" s="32"/>
      <c r="CX33" s="32"/>
      <c r="CY33" s="32"/>
      <c r="CZ33" s="32"/>
      <c r="DA33" s="32"/>
      <c r="DB33" s="32"/>
      <c r="DC33" s="32"/>
      <c r="DD33" s="32"/>
      <c r="DE33" s="32"/>
      <c r="DF33" s="32"/>
      <c r="DG33" s="32"/>
      <c r="DH33" s="32"/>
      <c r="DI33" s="32"/>
      <c r="DJ33" s="32"/>
      <c r="DK33" s="32"/>
      <c r="DL33" s="32"/>
      <c r="DM33" s="32"/>
      <c r="DN33" s="32"/>
      <c r="DO33" s="32"/>
      <c r="DP33" s="32"/>
      <c r="DQ33" s="32"/>
      <c r="DR33" s="32"/>
      <c r="DS33" s="32"/>
      <c r="DT33" s="32"/>
      <c r="DU33" s="32"/>
      <c r="DV33" s="32"/>
      <c r="DW33" s="32"/>
      <c r="DX33" s="32"/>
      <c r="DY33" s="32"/>
      <c r="DZ33" s="32"/>
      <c r="EA33" s="32"/>
      <c r="EB33" s="32"/>
      <c r="EC33" s="32"/>
      <c r="ED33" s="32"/>
      <c r="EE33" s="32"/>
      <c r="EF33" s="32"/>
      <c r="EG33" s="32"/>
      <c r="EH33" s="32"/>
      <c r="EI33" s="32"/>
      <c r="EJ33" s="32"/>
      <c r="EK33" s="32"/>
      <c r="EL33" s="32"/>
      <c r="EM33" s="32"/>
      <c r="EN33" s="32"/>
      <c r="EO33" s="32"/>
      <c r="EP33" s="32"/>
      <c r="EQ33" s="32"/>
      <c r="ER33" s="32"/>
      <c r="ES33" s="32"/>
      <c r="ET33" s="32"/>
      <c r="EU33" s="32"/>
      <c r="EV33" s="32"/>
      <c r="EW33" s="32"/>
      <c r="EX33" s="32"/>
      <c r="EY33" s="32"/>
      <c r="EZ33" s="32"/>
      <c r="FA33" s="32"/>
      <c r="FB33" s="32"/>
      <c r="FC33" s="32"/>
      <c r="FD33" s="32"/>
      <c r="FE33" s="32"/>
      <c r="FF33" s="32"/>
      <c r="FG33" s="32"/>
      <c r="FH33" s="32"/>
      <c r="FI33" s="32"/>
      <c r="FJ33" s="32"/>
      <c r="FK33" s="32"/>
      <c r="FL33" s="32"/>
      <c r="FM33" s="32"/>
      <c r="FN33" s="32"/>
      <c r="FO33" s="32"/>
      <c r="FP33" s="32"/>
      <c r="FQ33" s="32"/>
      <c r="FR33" s="32"/>
      <c r="FS33" s="32"/>
      <c r="FT33" s="32"/>
      <c r="FU33" s="32"/>
      <c r="FV33" s="32"/>
      <c r="FW33" s="32"/>
      <c r="FX33" s="32"/>
      <c r="FY33" s="32"/>
      <c r="FZ33" s="32"/>
      <c r="GA33" s="32"/>
      <c r="GB33" s="32"/>
      <c r="GC33" s="32"/>
      <c r="GD33" s="32"/>
      <c r="GE33" s="32"/>
      <c r="GF33" s="32"/>
      <c r="GG33" s="32"/>
      <c r="GH33" s="32"/>
      <c r="GI33" s="32"/>
      <c r="GJ33" s="32"/>
      <c r="GK33" s="32"/>
      <c r="GL33" s="32"/>
      <c r="GM33" s="32"/>
      <c r="GN33" s="32"/>
      <c r="GO33" s="32"/>
      <c r="GP33" s="32"/>
      <c r="GQ33" s="32"/>
      <c r="GR33" s="32"/>
      <c r="GS33" s="32"/>
      <c r="GT33" s="32"/>
      <c r="GU33" s="32"/>
      <c r="GV33" s="32"/>
      <c r="GW33" s="32"/>
      <c r="GX33" s="32"/>
      <c r="GY33" s="32"/>
      <c r="GZ33" s="32"/>
      <c r="HA33" s="32"/>
      <c r="HB33" s="32"/>
      <c r="HC33" s="32"/>
      <c r="HD33" s="32"/>
      <c r="HE33" s="32"/>
      <c r="HF33" s="32"/>
      <c r="HG33" s="32"/>
      <c r="HH33" s="32"/>
      <c r="HI33" s="32"/>
      <c r="HJ33" s="32"/>
      <c r="HK33" s="32"/>
      <c r="HL33" s="32"/>
      <c r="HM33" s="32"/>
      <c r="HN33" s="32"/>
      <c r="HO33" s="32"/>
      <c r="HP33" s="32"/>
      <c r="HQ33" s="32"/>
      <c r="HR33" s="32"/>
      <c r="HS33" s="32"/>
      <c r="HT33" s="32"/>
      <c r="HU33" s="32"/>
      <c r="HV33" s="32"/>
      <c r="HW33" s="32"/>
      <c r="HX33" s="32"/>
      <c r="HY33" s="32"/>
      <c r="HZ33" s="32"/>
      <c r="IA33" s="32"/>
      <c r="IB33" s="32"/>
      <c r="IC33" s="32"/>
      <c r="ID33" s="32"/>
    </row>
    <row r="34" spans="1:238" s="34" customFormat="1" ht="9" customHeight="1" thickBot="1">
      <c r="A34" s="676"/>
      <c r="B34" s="773"/>
      <c r="C34" s="773"/>
      <c r="D34" s="773"/>
      <c r="E34" s="1608"/>
      <c r="F34" s="1609"/>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c r="AX34" s="32"/>
      <c r="AY34" s="32"/>
      <c r="AZ34" s="32"/>
      <c r="BA34" s="32"/>
      <c r="BB34" s="32"/>
      <c r="BC34" s="32"/>
      <c r="BD34" s="32"/>
      <c r="BE34" s="32"/>
      <c r="BF34" s="32"/>
      <c r="BG34" s="32"/>
      <c r="BH34" s="32"/>
      <c r="BI34" s="32"/>
      <c r="BJ34" s="32"/>
      <c r="BK34" s="32"/>
      <c r="BL34" s="32"/>
      <c r="BM34" s="32"/>
      <c r="BN34" s="32"/>
      <c r="BO34" s="32"/>
      <c r="BP34" s="32"/>
      <c r="BQ34" s="32"/>
      <c r="BR34" s="32"/>
      <c r="BS34" s="32"/>
      <c r="BT34" s="32"/>
      <c r="BU34" s="32"/>
      <c r="BV34" s="32"/>
      <c r="BW34" s="32"/>
      <c r="BX34" s="32"/>
      <c r="BY34" s="32"/>
      <c r="BZ34" s="32"/>
      <c r="CA34" s="32"/>
      <c r="CB34" s="32"/>
      <c r="CC34" s="32"/>
      <c r="CD34" s="32"/>
      <c r="CE34" s="32"/>
      <c r="CF34" s="32"/>
      <c r="CG34" s="32"/>
      <c r="CH34" s="32"/>
      <c r="CI34" s="32"/>
      <c r="CJ34" s="32"/>
      <c r="CK34" s="32"/>
      <c r="CL34" s="32"/>
      <c r="CM34" s="32"/>
      <c r="CN34" s="32"/>
      <c r="CO34" s="32"/>
      <c r="CP34" s="32"/>
      <c r="CQ34" s="32"/>
      <c r="CR34" s="32"/>
      <c r="CS34" s="32"/>
      <c r="CT34" s="32"/>
      <c r="CU34" s="32"/>
      <c r="CV34" s="32"/>
      <c r="CW34" s="32"/>
      <c r="CX34" s="32"/>
      <c r="CY34" s="32"/>
      <c r="CZ34" s="32"/>
      <c r="DA34" s="32"/>
      <c r="DB34" s="32"/>
      <c r="DC34" s="32"/>
      <c r="DD34" s="32"/>
      <c r="DE34" s="32"/>
      <c r="DF34" s="32"/>
      <c r="DG34" s="32"/>
      <c r="DH34" s="32"/>
      <c r="DI34" s="32"/>
      <c r="DJ34" s="32"/>
      <c r="DK34" s="32"/>
      <c r="DL34" s="32"/>
      <c r="DM34" s="32"/>
      <c r="DN34" s="32"/>
      <c r="DO34" s="32"/>
      <c r="DP34" s="32"/>
      <c r="DQ34" s="32"/>
      <c r="DR34" s="32"/>
      <c r="DS34" s="32"/>
      <c r="DT34" s="32"/>
      <c r="DU34" s="32"/>
      <c r="DV34" s="32"/>
      <c r="DW34" s="32"/>
      <c r="DX34" s="32"/>
      <c r="DY34" s="32"/>
      <c r="DZ34" s="32"/>
      <c r="EA34" s="32"/>
      <c r="EB34" s="32"/>
      <c r="EC34" s="32"/>
      <c r="ED34" s="32"/>
      <c r="EE34" s="32"/>
      <c r="EF34" s="32"/>
      <c r="EG34" s="32"/>
      <c r="EH34" s="32"/>
      <c r="EI34" s="32"/>
      <c r="EJ34" s="32"/>
      <c r="EK34" s="32"/>
      <c r="EL34" s="32"/>
      <c r="EM34" s="32"/>
      <c r="EN34" s="32"/>
      <c r="EO34" s="32"/>
      <c r="EP34" s="32"/>
      <c r="EQ34" s="32"/>
      <c r="ER34" s="32"/>
      <c r="ES34" s="32"/>
      <c r="ET34" s="32"/>
      <c r="EU34" s="32"/>
      <c r="EV34" s="32"/>
      <c r="EW34" s="32"/>
      <c r="EX34" s="32"/>
      <c r="EY34" s="32"/>
      <c r="EZ34" s="32"/>
      <c r="FA34" s="32"/>
      <c r="FB34" s="32"/>
      <c r="FC34" s="32"/>
      <c r="FD34" s="32"/>
      <c r="FE34" s="32"/>
      <c r="FF34" s="32"/>
      <c r="FG34" s="32"/>
      <c r="FH34" s="32"/>
      <c r="FI34" s="32"/>
      <c r="FJ34" s="32"/>
      <c r="FK34" s="32"/>
      <c r="FL34" s="32"/>
      <c r="FM34" s="32"/>
      <c r="FN34" s="32"/>
      <c r="FO34" s="32"/>
      <c r="FP34" s="32"/>
      <c r="FQ34" s="32"/>
      <c r="FR34" s="32"/>
      <c r="FS34" s="32"/>
      <c r="FT34" s="32"/>
      <c r="FU34" s="32"/>
      <c r="FV34" s="32"/>
      <c r="FW34" s="32"/>
      <c r="FX34" s="32"/>
      <c r="FY34" s="32"/>
      <c r="FZ34" s="32"/>
      <c r="GA34" s="32"/>
      <c r="GB34" s="32"/>
      <c r="GC34" s="32"/>
      <c r="GD34" s="32"/>
      <c r="GE34" s="32"/>
      <c r="GF34" s="32"/>
      <c r="GG34" s="32"/>
      <c r="GH34" s="32"/>
      <c r="GI34" s="32"/>
      <c r="GJ34" s="32"/>
      <c r="GK34" s="32"/>
      <c r="GL34" s="32"/>
      <c r="GM34" s="32"/>
      <c r="GN34" s="32"/>
      <c r="GO34" s="32"/>
      <c r="GP34" s="32"/>
      <c r="GQ34" s="32"/>
      <c r="GR34" s="32"/>
      <c r="GS34" s="32"/>
      <c r="GT34" s="32"/>
      <c r="GU34" s="32"/>
      <c r="GV34" s="32"/>
      <c r="GW34" s="32"/>
      <c r="GX34" s="32"/>
      <c r="GY34" s="32"/>
      <c r="GZ34" s="32"/>
      <c r="HA34" s="32"/>
      <c r="HB34" s="32"/>
      <c r="HC34" s="32"/>
      <c r="HD34" s="32"/>
      <c r="HE34" s="32"/>
      <c r="HF34" s="32"/>
      <c r="HG34" s="32"/>
      <c r="HH34" s="32"/>
      <c r="HI34" s="32"/>
      <c r="HJ34" s="32"/>
      <c r="HK34" s="32"/>
      <c r="HL34" s="32"/>
      <c r="HM34" s="32"/>
      <c r="HN34" s="32"/>
      <c r="HO34" s="32"/>
      <c r="HP34" s="32"/>
      <c r="HQ34" s="32"/>
      <c r="HR34" s="32"/>
      <c r="HS34" s="32"/>
      <c r="HT34" s="32"/>
      <c r="HU34" s="32"/>
      <c r="HV34" s="32"/>
      <c r="HW34" s="32"/>
      <c r="HX34" s="32"/>
      <c r="HY34" s="32"/>
      <c r="HZ34" s="32"/>
      <c r="IA34" s="32"/>
      <c r="IB34" s="32"/>
      <c r="IC34" s="32"/>
      <c r="ID34" s="32"/>
    </row>
    <row r="35" spans="1:238" s="23" customFormat="1" ht="12.75" customHeight="1">
      <c r="A35" s="42" t="s">
        <v>399</v>
      </c>
      <c r="B35" s="42"/>
      <c r="C35" s="42"/>
      <c r="D35" s="6"/>
      <c r="E35" s="42"/>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c r="ID35" s="6"/>
    </row>
    <row r="36" spans="1:238" s="23" customFormat="1">
      <c r="A36" s="8" t="s">
        <v>300</v>
      </c>
      <c r="B36" s="57"/>
      <c r="C36" s="57"/>
      <c r="D36" s="57"/>
      <c r="E36" s="57"/>
      <c r="F36" s="57"/>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c r="ID36" s="6"/>
    </row>
    <row r="37" spans="1:238" s="23" customFormat="1">
      <c r="A37" s="8" t="s">
        <v>221</v>
      </c>
      <c r="B37" s="57"/>
      <c r="C37" s="57"/>
      <c r="D37" s="106"/>
      <c r="E37" s="57"/>
      <c r="F37" s="57"/>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c r="ID37" s="6"/>
    </row>
    <row r="38" spans="1:238" s="23" customFormat="1">
      <c r="A38" s="8" t="s">
        <v>155</v>
      </c>
      <c r="B38" s="57"/>
      <c r="C38" s="57"/>
      <c r="D38" s="106"/>
      <c r="E38" s="57"/>
      <c r="F38" s="57"/>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c r="ID38" s="6"/>
    </row>
    <row r="39" spans="1:238" s="23" customFormat="1" ht="54.75" customHeight="1">
      <c r="A39" s="2107" t="s">
        <v>344</v>
      </c>
      <c r="B39" s="2107"/>
      <c r="C39" s="2107"/>
      <c r="D39" s="2107"/>
      <c r="E39" s="2107"/>
      <c r="F39" s="2107"/>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c r="ID39" s="6"/>
    </row>
    <row r="40" spans="1:238" s="23" customFormat="1">
      <c r="A40" s="9"/>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row>
  </sheetData>
  <mergeCells count="2">
    <mergeCell ref="A39:F39"/>
    <mergeCell ref="A1:F1"/>
  </mergeCells>
  <printOptions horizontalCentered="1"/>
  <pageMargins left="0.7" right="0.7" top="0.5" bottom="0.5" header="0.3" footer="0.3"/>
  <pageSetup scale="72" orientation="landscape" r:id="rId1"/>
  <headerFooter scaleWithDoc="0">
    <oddFooter>&amp;R2016 Data Tables</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C61F1-C885-472F-A2C9-1BE1F71395BA}">
  <sheetPr>
    <pageSetUpPr fitToPage="1"/>
  </sheetPr>
  <dimension ref="A1:N37"/>
  <sheetViews>
    <sheetView zoomScale="80" zoomScaleNormal="80" workbookViewId="0">
      <pane ySplit="2" topLeftCell="A3" activePane="bottomLeft" state="frozen"/>
      <selection activeCell="G14" sqref="G14"/>
      <selection pane="bottomLeft" sqref="A1:H1"/>
    </sheetView>
  </sheetViews>
  <sheetFormatPr defaultColWidth="9.140625" defaultRowHeight="12.75"/>
  <cols>
    <col min="1" max="1" width="25.7109375" style="6" customWidth="1"/>
    <col min="2" max="8" width="16.7109375" style="6" customWidth="1"/>
    <col min="9" max="11" width="9.140625" style="6"/>
    <col min="12" max="12" width="9" style="6" customWidth="1"/>
    <col min="13" max="16384" width="9.140625" style="6"/>
  </cols>
  <sheetData>
    <row r="1" spans="1:8" ht="80.099999999999994" customHeight="1" thickBot="1">
      <c r="A1" s="1955" t="s">
        <v>444</v>
      </c>
      <c r="B1" s="1969"/>
      <c r="C1" s="1969"/>
      <c r="D1" s="1969"/>
      <c r="E1" s="1969"/>
      <c r="F1" s="1969"/>
      <c r="G1" s="1969"/>
      <c r="H1" s="1966"/>
    </row>
    <row r="2" spans="1:8" ht="60" customHeight="1" thickBot="1">
      <c r="A2" s="767" t="s">
        <v>226</v>
      </c>
      <c r="B2" s="684" t="s">
        <v>493</v>
      </c>
      <c r="C2" s="2145" t="s">
        <v>490</v>
      </c>
      <c r="D2" s="2147"/>
      <c r="E2" s="2145" t="s">
        <v>491</v>
      </c>
      <c r="F2" s="2147"/>
      <c r="G2" s="2145" t="s">
        <v>492</v>
      </c>
      <c r="H2" s="2146"/>
    </row>
    <row r="3" spans="1:8" ht="9" customHeight="1">
      <c r="A3" s="768"/>
      <c r="B3" s="762"/>
      <c r="C3" s="763"/>
      <c r="D3" s="593"/>
      <c r="E3" s="763"/>
      <c r="F3" s="593"/>
      <c r="G3" s="763"/>
      <c r="H3" s="764"/>
    </row>
    <row r="4" spans="1:8" s="32" customFormat="1" ht="18" customHeight="1">
      <c r="A4" s="1449">
        <v>1990</v>
      </c>
      <c r="B4" s="1611">
        <v>11573.93</v>
      </c>
      <c r="C4" s="1748">
        <v>6759.93</v>
      </c>
      <c r="D4" s="1612">
        <v>0.58406522244388903</v>
      </c>
      <c r="E4" s="1748">
        <v>2791</v>
      </c>
      <c r="F4" s="1612">
        <v>0.24114540177796132</v>
      </c>
      <c r="G4" s="1748">
        <v>2023</v>
      </c>
      <c r="H4" s="1613">
        <v>0.17478937577814968</v>
      </c>
    </row>
    <row r="5" spans="1:8" s="32" customFormat="1" ht="18" customHeight="1">
      <c r="A5" s="1449">
        <v>1991</v>
      </c>
      <c r="B5" s="1501">
        <v>13067.89</v>
      </c>
      <c r="C5" s="1749">
        <v>7906.47</v>
      </c>
      <c r="D5" s="1612">
        <v>0.6050303453732776</v>
      </c>
      <c r="E5" s="1749">
        <v>3123.34</v>
      </c>
      <c r="F5" s="1612">
        <v>0.2390087458648642</v>
      </c>
      <c r="G5" s="1749">
        <v>2038.08</v>
      </c>
      <c r="H5" s="1613">
        <v>0.15596090876185825</v>
      </c>
    </row>
    <row r="6" spans="1:8" s="32" customFormat="1" ht="18" customHeight="1">
      <c r="A6" s="1449">
        <v>1992</v>
      </c>
      <c r="B6" s="1501">
        <v>17834.509999999998</v>
      </c>
      <c r="C6" s="1749">
        <v>9500.15</v>
      </c>
      <c r="D6" s="1612">
        <v>0.53268354443155441</v>
      </c>
      <c r="E6" s="1749">
        <v>4411.1000000000004</v>
      </c>
      <c r="F6" s="1612">
        <v>0.24733508237680771</v>
      </c>
      <c r="G6" s="1749">
        <v>3923.26</v>
      </c>
      <c r="H6" s="1613">
        <v>0.21998137319163805</v>
      </c>
    </row>
    <row r="7" spans="1:8" s="32" customFormat="1" ht="18" customHeight="1">
      <c r="A7" s="1449">
        <v>1993</v>
      </c>
      <c r="B7" s="1501">
        <v>19864.150000000001</v>
      </c>
      <c r="C7" s="1749">
        <v>10347.969999999999</v>
      </c>
      <c r="D7" s="1612">
        <v>0.52093696433021286</v>
      </c>
      <c r="E7" s="1749">
        <v>4926.6499999999996</v>
      </c>
      <c r="F7" s="1612">
        <v>0.24801715653576917</v>
      </c>
      <c r="G7" s="1749">
        <v>4589.53</v>
      </c>
      <c r="H7" s="1613">
        <v>0.23104587913401778</v>
      </c>
    </row>
    <row r="8" spans="1:8" s="32" customFormat="1" ht="18" customHeight="1">
      <c r="A8" s="1449">
        <v>1994</v>
      </c>
      <c r="B8" s="1501">
        <v>29193.09</v>
      </c>
      <c r="C8" s="1749">
        <v>13574.88</v>
      </c>
      <c r="D8" s="1612">
        <v>0.46500319082358182</v>
      </c>
      <c r="E8" s="1749">
        <v>7012.44</v>
      </c>
      <c r="F8" s="1612">
        <v>0.24020889874966986</v>
      </c>
      <c r="G8" s="1749">
        <v>8605.77</v>
      </c>
      <c r="H8" s="1613">
        <v>0.29478791042674823</v>
      </c>
    </row>
    <row r="9" spans="1:8" s="32" customFormat="1" ht="18" customHeight="1">
      <c r="A9" s="1449">
        <v>1995</v>
      </c>
      <c r="B9" s="1501">
        <v>22726.48</v>
      </c>
      <c r="C9" s="1749">
        <v>11340</v>
      </c>
      <c r="D9" s="1612">
        <v>0.49897740433186311</v>
      </c>
      <c r="E9" s="1749">
        <v>6236.02</v>
      </c>
      <c r="F9" s="1612">
        <v>0.27439445087844666</v>
      </c>
      <c r="G9" s="1749">
        <v>5150.46</v>
      </c>
      <c r="H9" s="1613">
        <v>0.22662814478969026</v>
      </c>
    </row>
    <row r="10" spans="1:8" s="32" customFormat="1" ht="18" customHeight="1">
      <c r="A10" s="1449">
        <v>1996</v>
      </c>
      <c r="B10" s="1501">
        <v>40018.81</v>
      </c>
      <c r="C10" s="1749">
        <v>16156.5</v>
      </c>
      <c r="D10" s="1612">
        <v>0.40372264942410835</v>
      </c>
      <c r="E10" s="1749">
        <v>10900.19</v>
      </c>
      <c r="F10" s="1612">
        <v>0.27237666487334333</v>
      </c>
      <c r="G10" s="1749">
        <v>12962.12</v>
      </c>
      <c r="H10" s="1613">
        <v>0.32390068570254843</v>
      </c>
    </row>
    <row r="11" spans="1:8" s="32" customFormat="1" ht="18" customHeight="1">
      <c r="A11" s="1449">
        <v>1997</v>
      </c>
      <c r="B11" s="1501">
        <v>32549</v>
      </c>
      <c r="C11" s="1749">
        <v>14666</v>
      </c>
      <c r="D11" s="1612">
        <v>0.45058219914590308</v>
      </c>
      <c r="E11" s="1749">
        <v>8166</v>
      </c>
      <c r="F11" s="1612">
        <v>0.2508832836646287</v>
      </c>
      <c r="G11" s="1749">
        <v>9717</v>
      </c>
      <c r="H11" s="1613">
        <v>0.29853451718946816</v>
      </c>
    </row>
    <row r="12" spans="1:8" s="32" customFormat="1" ht="18" customHeight="1">
      <c r="A12" s="1449">
        <v>1998</v>
      </c>
      <c r="B12" s="1501">
        <v>39497</v>
      </c>
      <c r="C12" s="1749">
        <v>17532</v>
      </c>
      <c r="D12" s="1612">
        <v>0.44388181380864372</v>
      </c>
      <c r="E12" s="1749">
        <v>9375</v>
      </c>
      <c r="F12" s="1612">
        <v>0.23735979947844141</v>
      </c>
      <c r="G12" s="1749">
        <v>12590</v>
      </c>
      <c r="H12" s="1613">
        <v>0.3187583867129149</v>
      </c>
    </row>
    <row r="13" spans="1:8" s="32" customFormat="1" ht="18" customHeight="1">
      <c r="A13" s="1449">
        <v>1999</v>
      </c>
      <c r="B13" s="1501">
        <v>44378.9</v>
      </c>
      <c r="C13" s="1749">
        <v>19244.189999999999</v>
      </c>
      <c r="D13" s="1612">
        <v>0.43363377641176321</v>
      </c>
      <c r="E13" s="1749">
        <v>10675.45</v>
      </c>
      <c r="F13" s="1612">
        <v>0.24055237962184733</v>
      </c>
      <c r="G13" s="1749">
        <v>14459.259999999998</v>
      </c>
      <c r="H13" s="1613">
        <v>0.3258138439663894</v>
      </c>
    </row>
    <row r="14" spans="1:8" s="32" customFormat="1" ht="18" customHeight="1">
      <c r="A14" s="1449">
        <v>2000</v>
      </c>
      <c r="B14" s="1501">
        <v>21135.279999999999</v>
      </c>
      <c r="C14" s="1749">
        <v>11493.4</v>
      </c>
      <c r="D14" s="1612">
        <v>0.5438016435079166</v>
      </c>
      <c r="E14" s="1749">
        <v>5255.0399999999991</v>
      </c>
      <c r="F14" s="1612">
        <v>0.24863829577843299</v>
      </c>
      <c r="G14" s="1749">
        <v>4386.84</v>
      </c>
      <c r="H14" s="1613">
        <v>0.20756006071365038</v>
      </c>
    </row>
    <row r="15" spans="1:8" s="32" customFormat="1" ht="18" customHeight="1">
      <c r="A15" s="1449">
        <v>2001</v>
      </c>
      <c r="B15" s="1501">
        <v>48411.96</v>
      </c>
      <c r="C15" s="1749">
        <v>20032.46</v>
      </c>
      <c r="D15" s="1612">
        <v>0.41379155068293039</v>
      </c>
      <c r="E15" s="1749">
        <v>11192.94</v>
      </c>
      <c r="F15" s="1612">
        <v>0.23120195918529224</v>
      </c>
      <c r="G15" s="1749">
        <v>17186.559999999998</v>
      </c>
      <c r="H15" s="1613">
        <v>0.35500649013177732</v>
      </c>
    </row>
    <row r="16" spans="1:8" s="32" customFormat="1" ht="18" customHeight="1">
      <c r="A16" s="1449">
        <v>2002</v>
      </c>
      <c r="B16" s="1501">
        <v>102469.44</v>
      </c>
      <c r="C16" s="1749">
        <v>34276.44</v>
      </c>
      <c r="D16" s="1612">
        <v>0.3345040238338377</v>
      </c>
      <c r="E16" s="1749">
        <v>24640.93</v>
      </c>
      <c r="F16" s="1612">
        <v>0.24047101262581311</v>
      </c>
      <c r="G16" s="1749">
        <v>43552.07</v>
      </c>
      <c r="H16" s="1613">
        <v>0.42502496354034919</v>
      </c>
    </row>
    <row r="17" spans="1:14" s="32" customFormat="1" ht="18" customHeight="1">
      <c r="A17" s="1449">
        <v>2003</v>
      </c>
      <c r="B17" s="1501">
        <v>178914.92</v>
      </c>
      <c r="C17" s="1749">
        <v>57901.77</v>
      </c>
      <c r="D17" s="1612">
        <v>0.3236273978715693</v>
      </c>
      <c r="E17" s="1749">
        <v>40599.910000000003</v>
      </c>
      <c r="F17" s="1612">
        <v>0.22692299781370945</v>
      </c>
      <c r="G17" s="1749">
        <v>80413.240000000005</v>
      </c>
      <c r="H17" s="1613">
        <v>0.4494496043147212</v>
      </c>
    </row>
    <row r="18" spans="1:14" s="32" customFormat="1" ht="18" customHeight="1">
      <c r="A18" s="1449">
        <v>2004</v>
      </c>
      <c r="B18" s="1501">
        <v>209181</v>
      </c>
      <c r="C18" s="1749">
        <v>63736</v>
      </c>
      <c r="D18" s="1612">
        <v>0.30469306485770697</v>
      </c>
      <c r="E18" s="1749">
        <v>48901.06</v>
      </c>
      <c r="F18" s="1612">
        <v>0.23377390872019924</v>
      </c>
      <c r="G18" s="1749">
        <v>96544</v>
      </c>
      <c r="H18" s="1613">
        <v>0.46153331325502794</v>
      </c>
      <c r="N18" s="27"/>
    </row>
    <row r="19" spans="1:14" s="32" customFormat="1" ht="18" customHeight="1">
      <c r="A19" s="1610">
        <v>2005</v>
      </c>
      <c r="B19" s="1501">
        <v>226717.01</v>
      </c>
      <c r="C19" s="1749">
        <v>68829.009999999995</v>
      </c>
      <c r="D19" s="1612">
        <v>0.30358996883383382</v>
      </c>
      <c r="E19" s="1749">
        <v>52710</v>
      </c>
      <c r="F19" s="1612">
        <v>0.23249248038336426</v>
      </c>
      <c r="G19" s="1749">
        <v>105178</v>
      </c>
      <c r="H19" s="1613">
        <v>0.46391755078280184</v>
      </c>
      <c r="N19" s="27"/>
    </row>
    <row r="20" spans="1:14" s="32" customFormat="1" ht="18" customHeight="1">
      <c r="A20" s="1610">
        <v>2006</v>
      </c>
      <c r="B20" s="1501">
        <v>200700.84</v>
      </c>
      <c r="C20" s="1749">
        <v>62460.93</v>
      </c>
      <c r="D20" s="1612">
        <v>0.31121409357330043</v>
      </c>
      <c r="E20" s="1749">
        <v>47821.760000000002</v>
      </c>
      <c r="F20" s="1612">
        <v>0.23827384080704397</v>
      </c>
      <c r="G20" s="1749">
        <v>90418.15</v>
      </c>
      <c r="H20" s="1613">
        <v>0.45051206561965557</v>
      </c>
      <c r="N20" s="27"/>
    </row>
    <row r="21" spans="1:14" s="32" customFormat="1" ht="18" customHeight="1">
      <c r="A21" s="1610">
        <v>2007</v>
      </c>
      <c r="B21" s="1501">
        <v>192848.62</v>
      </c>
      <c r="C21" s="1749">
        <v>59583.38</v>
      </c>
      <c r="D21" s="1612">
        <v>0.30896451320211676</v>
      </c>
      <c r="E21" s="1749">
        <v>47345.22</v>
      </c>
      <c r="F21" s="1612">
        <v>0.24550458281734142</v>
      </c>
      <c r="G21" s="1749">
        <v>85920.02</v>
      </c>
      <c r="H21" s="1613">
        <v>0.44553090398054185</v>
      </c>
      <c r="N21" s="27"/>
    </row>
    <row r="22" spans="1:14" s="32" customFormat="1" ht="18" customHeight="1">
      <c r="A22" s="1610">
        <v>2008</v>
      </c>
      <c r="B22" s="1501">
        <v>210166.68</v>
      </c>
      <c r="C22" s="1749">
        <v>58099.98</v>
      </c>
      <c r="D22" s="1612">
        <v>0.27644715137527986</v>
      </c>
      <c r="E22" s="1749">
        <v>55648.17</v>
      </c>
      <c r="F22" s="1612">
        <v>0.26478112515266455</v>
      </c>
      <c r="G22" s="1749">
        <v>96418.53</v>
      </c>
      <c r="H22" s="1613">
        <v>0.45877172347205564</v>
      </c>
      <c r="N22" s="27"/>
    </row>
    <row r="23" spans="1:14" s="32" customFormat="1" ht="18" customHeight="1">
      <c r="A23" s="1610">
        <v>2009</v>
      </c>
      <c r="B23" s="1501">
        <v>345788.41000000003</v>
      </c>
      <c r="C23" s="1749">
        <v>94545.49</v>
      </c>
      <c r="D23" s="1612">
        <v>0.27342006633478549</v>
      </c>
      <c r="E23" s="1749">
        <v>90896.23</v>
      </c>
      <c r="F23" s="1612">
        <v>0.26286661834617298</v>
      </c>
      <c r="G23" s="1749">
        <v>160346.69</v>
      </c>
      <c r="H23" s="1613">
        <v>0.46371331531904147</v>
      </c>
      <c r="N23" s="27"/>
    </row>
    <row r="24" spans="1:14" s="32" customFormat="1" ht="18" customHeight="1">
      <c r="A24" s="1610">
        <v>2010</v>
      </c>
      <c r="B24" s="1501">
        <v>391026.87</v>
      </c>
      <c r="C24" s="1749">
        <v>106143.45</v>
      </c>
      <c r="D24" s="1612">
        <v>0.27144796980320046</v>
      </c>
      <c r="E24" s="1749">
        <v>102595.18</v>
      </c>
      <c r="F24" s="1612">
        <v>0.26237373406078207</v>
      </c>
      <c r="G24" s="1749">
        <v>182288.24</v>
      </c>
      <c r="H24" s="1613">
        <v>0.46617829613601741</v>
      </c>
      <c r="N24" s="27"/>
    </row>
    <row r="25" spans="1:14" s="32" customFormat="1" ht="18" customHeight="1">
      <c r="A25" s="1610">
        <v>2011</v>
      </c>
      <c r="B25" s="1501">
        <v>401080.07</v>
      </c>
      <c r="C25" s="1749">
        <v>108540.55</v>
      </c>
      <c r="D25" s="1612">
        <v>0.27062065188130641</v>
      </c>
      <c r="E25" s="1749">
        <v>108402.38</v>
      </c>
      <c r="F25" s="1612">
        <v>0.27027615707756308</v>
      </c>
      <c r="G25" s="1749">
        <v>184137.14</v>
      </c>
      <c r="H25" s="1613">
        <v>0.45910319104113056</v>
      </c>
    </row>
    <row r="26" spans="1:14" s="32" customFormat="1" ht="18" customHeight="1">
      <c r="A26" s="1610">
        <v>2012</v>
      </c>
      <c r="B26" s="1501">
        <v>572228</v>
      </c>
      <c r="C26" s="1749">
        <v>153240</v>
      </c>
      <c r="D26" s="1612">
        <v>0.26779535429933521</v>
      </c>
      <c r="E26" s="1749">
        <v>153269</v>
      </c>
      <c r="F26" s="1612">
        <v>0.26784603339927443</v>
      </c>
      <c r="G26" s="1749">
        <v>265719</v>
      </c>
      <c r="H26" s="1613">
        <v>0.46435861230139036</v>
      </c>
    </row>
    <row r="27" spans="1:14" s="32" customFormat="1" ht="18" customHeight="1">
      <c r="A27" s="1610">
        <v>2013</v>
      </c>
      <c r="B27" s="1501">
        <v>611115</v>
      </c>
      <c r="C27" s="1749">
        <v>164733</v>
      </c>
      <c r="D27" s="1612">
        <v>0.26956137551851944</v>
      </c>
      <c r="E27" s="1749">
        <v>165036</v>
      </c>
      <c r="F27" s="1612">
        <v>0.27005719054515109</v>
      </c>
      <c r="G27" s="1749">
        <v>281346</v>
      </c>
      <c r="H27" s="1613">
        <v>0.46038143393632952</v>
      </c>
      <c r="J27" s="658"/>
      <c r="K27" s="658"/>
    </row>
    <row r="28" spans="1:14" s="32" customFormat="1" ht="18" customHeight="1">
      <c r="A28" s="1610">
        <v>2014</v>
      </c>
      <c r="B28" s="1501">
        <v>495712.33</v>
      </c>
      <c r="C28" s="1749">
        <v>136350</v>
      </c>
      <c r="D28" s="1612">
        <v>0.27505872206164411</v>
      </c>
      <c r="E28" s="1749">
        <v>136095</v>
      </c>
      <c r="F28" s="1612">
        <v>0.2745443108102637</v>
      </c>
      <c r="G28" s="1749">
        <v>223267.34</v>
      </c>
      <c r="H28" s="1613">
        <v>0.45039698730108246</v>
      </c>
      <c r="J28" s="658"/>
    </row>
    <row r="29" spans="1:14" s="32" customFormat="1" ht="18" customHeight="1">
      <c r="A29" s="1610">
        <v>2015</v>
      </c>
      <c r="B29" s="1611">
        <v>638122</v>
      </c>
      <c r="C29" s="1842">
        <v>173391</v>
      </c>
      <c r="D29" s="1612">
        <v>0.2717207681289785</v>
      </c>
      <c r="E29" s="1842">
        <v>174980</v>
      </c>
      <c r="F29" s="1612">
        <v>0.27421088757322265</v>
      </c>
      <c r="G29" s="1842">
        <v>289751</v>
      </c>
      <c r="H29" s="1613">
        <v>0.45406834429779885</v>
      </c>
      <c r="J29" s="658"/>
    </row>
    <row r="30" spans="1:14" ht="9" customHeight="1" thickBot="1">
      <c r="A30" s="770"/>
      <c r="B30" s="765"/>
      <c r="C30" s="686"/>
      <c r="D30" s="687"/>
      <c r="E30" s="686"/>
      <c r="F30" s="687"/>
      <c r="G30" s="686"/>
      <c r="H30" s="766"/>
    </row>
    <row r="31" spans="1:14" s="598" customFormat="1" ht="17.25" customHeight="1">
      <c r="A31" s="594"/>
      <c r="B31" s="595"/>
      <c r="C31" s="596"/>
      <c r="D31" s="597"/>
      <c r="E31" s="596"/>
      <c r="F31" s="597"/>
      <c r="G31" s="596"/>
      <c r="H31" s="597"/>
      <c r="J31" s="599"/>
    </row>
    <row r="32" spans="1:14" ht="14.45" customHeight="1">
      <c r="A32" s="8" t="s">
        <v>300</v>
      </c>
      <c r="B32" s="57"/>
      <c r="C32" s="57"/>
      <c r="D32" s="57"/>
      <c r="E32" s="57"/>
      <c r="F32" s="57"/>
      <c r="G32" s="57"/>
      <c r="H32" s="57"/>
    </row>
    <row r="33" spans="1:12" ht="14.45" customHeight="1">
      <c r="A33" s="8" t="s">
        <v>221</v>
      </c>
      <c r="B33" s="57"/>
      <c r="C33" s="57"/>
      <c r="D33" s="106"/>
      <c r="E33" s="57"/>
      <c r="F33" s="57"/>
      <c r="G33" s="57"/>
      <c r="H33" s="57"/>
      <c r="L33" s="126"/>
    </row>
    <row r="34" spans="1:12" ht="14.45" customHeight="1">
      <c r="A34" s="8" t="s">
        <v>155</v>
      </c>
      <c r="B34" s="57"/>
      <c r="C34" s="57"/>
      <c r="D34" s="106"/>
      <c r="E34" s="57"/>
      <c r="F34" s="57"/>
      <c r="G34" s="57"/>
      <c r="H34" s="57"/>
    </row>
    <row r="35" spans="1:12" ht="54" customHeight="1">
      <c r="A35" s="2107" t="s">
        <v>345</v>
      </c>
      <c r="B35" s="2107"/>
      <c r="C35" s="2107"/>
      <c r="D35" s="2107"/>
      <c r="E35" s="2107"/>
      <c r="F35" s="2107"/>
      <c r="G35" s="2107"/>
      <c r="H35" s="2107"/>
    </row>
    <row r="36" spans="1:12">
      <c r="A36" s="33"/>
      <c r="B36" s="23"/>
      <c r="C36" s="23"/>
      <c r="D36" s="23"/>
      <c r="E36" s="23"/>
      <c r="F36" s="23"/>
      <c r="G36" s="23"/>
      <c r="H36" s="23"/>
    </row>
    <row r="37" spans="1:12">
      <c r="A37" s="33"/>
      <c r="B37" s="23"/>
      <c r="C37" s="23"/>
      <c r="D37" s="23"/>
      <c r="E37" s="23"/>
      <c r="F37" s="23"/>
      <c r="G37" s="23"/>
      <c r="H37" s="23"/>
    </row>
  </sheetData>
  <mergeCells count="5">
    <mergeCell ref="A35:H35"/>
    <mergeCell ref="G2:H2"/>
    <mergeCell ref="E2:F2"/>
    <mergeCell ref="C2:D2"/>
    <mergeCell ref="A1:H1"/>
  </mergeCells>
  <printOptions horizontalCentered="1"/>
  <pageMargins left="0.7" right="0.7" top="0.5" bottom="0.5" header="0.3" footer="0.3"/>
  <pageSetup scale="75" orientation="landscape" r:id="rId1"/>
  <headerFooter scaleWithDoc="0">
    <oddFooter>&amp;R2016 Data Tables</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0B570-4347-4D24-AEF9-F16458E7459F}">
  <sheetPr>
    <pageSetUpPr fitToPage="1"/>
  </sheetPr>
  <dimension ref="A1:K34"/>
  <sheetViews>
    <sheetView zoomScale="80" zoomScaleNormal="80" zoomScaleSheetLayoutView="100" workbookViewId="0">
      <pane ySplit="2" topLeftCell="A3" activePane="bottomLeft" state="frozen"/>
      <selection activeCell="G14" sqref="G14"/>
      <selection pane="bottomLeft" sqref="A1:K1"/>
    </sheetView>
  </sheetViews>
  <sheetFormatPr defaultColWidth="9.140625" defaultRowHeight="12.75"/>
  <cols>
    <col min="1" max="1" width="35.7109375" style="6" customWidth="1"/>
    <col min="2" max="11" width="15.7109375" style="6" customWidth="1"/>
    <col min="12" max="16384" width="9.140625" style="6"/>
  </cols>
  <sheetData>
    <row r="1" spans="1:11" ht="80.099999999999994" customHeight="1" thickBot="1">
      <c r="A1" s="1958" t="s">
        <v>445</v>
      </c>
      <c r="B1" s="2139"/>
      <c r="C1" s="2139"/>
      <c r="D1" s="2139"/>
      <c r="E1" s="2139"/>
      <c r="F1" s="2139"/>
      <c r="G1" s="2139"/>
      <c r="H1" s="2139"/>
      <c r="I1" s="2139"/>
      <c r="J1" s="2139"/>
      <c r="K1" s="2140"/>
    </row>
    <row r="2" spans="1:11" ht="60" customHeight="1" thickBot="1">
      <c r="A2" s="667" t="s">
        <v>295</v>
      </c>
      <c r="B2" s="2149" t="s">
        <v>168</v>
      </c>
      <c r="C2" s="2150"/>
      <c r="D2" s="2151" t="s">
        <v>202</v>
      </c>
      <c r="E2" s="2150"/>
      <c r="F2" s="2152" t="s">
        <v>482</v>
      </c>
      <c r="G2" s="1964"/>
      <c r="H2" s="2153" t="s">
        <v>485</v>
      </c>
      <c r="I2" s="1964"/>
      <c r="J2" s="2154" t="s">
        <v>484</v>
      </c>
      <c r="K2" s="1966"/>
    </row>
    <row r="3" spans="1:11" ht="9" customHeight="1">
      <c r="A3" s="702"/>
      <c r="B3" s="754"/>
      <c r="C3" s="755"/>
      <c r="D3" s="758"/>
      <c r="E3" s="1783"/>
      <c r="F3" s="1788"/>
      <c r="G3" s="1783"/>
      <c r="H3" s="747"/>
      <c r="I3" s="759"/>
      <c r="J3" s="748"/>
      <c r="K3" s="749"/>
    </row>
    <row r="4" spans="1:11" ht="18" customHeight="1">
      <c r="A4" s="1750" t="s">
        <v>1009</v>
      </c>
      <c r="B4" s="1751">
        <v>55</v>
      </c>
      <c r="C4" s="1784">
        <v>3.9398280802292261E-2</v>
      </c>
      <c r="D4" s="1752">
        <v>69501</v>
      </c>
      <c r="E4" s="1784">
        <v>6.7476699029126209E-3</v>
      </c>
      <c r="F4" s="1789">
        <v>254.44</v>
      </c>
      <c r="G4" s="1784" t="s">
        <v>591</v>
      </c>
      <c r="H4" s="1753">
        <v>248.54</v>
      </c>
      <c r="I4" s="1754" t="s">
        <v>591</v>
      </c>
      <c r="J4" s="1755" t="s">
        <v>707</v>
      </c>
      <c r="K4" s="1756" t="s">
        <v>708</v>
      </c>
    </row>
    <row r="5" spans="1:11" ht="18" customHeight="1">
      <c r="A5" s="752" t="s">
        <v>1010</v>
      </c>
      <c r="B5" s="1614">
        <v>67</v>
      </c>
      <c r="C5" s="1785">
        <v>4.7994269340974213E-2</v>
      </c>
      <c r="D5" s="1615">
        <v>81825</v>
      </c>
      <c r="E5" s="1785">
        <v>7.9441747572815535E-3</v>
      </c>
      <c r="F5" s="1790">
        <v>3751.96</v>
      </c>
      <c r="G5" s="1785">
        <v>3.3610294247736591E-3</v>
      </c>
      <c r="H5" s="635">
        <v>2051.37</v>
      </c>
      <c r="I5" s="1626">
        <v>3.2134486720433579E-3</v>
      </c>
      <c r="J5" s="1623" t="s">
        <v>707</v>
      </c>
      <c r="K5" s="1618" t="s">
        <v>707</v>
      </c>
    </row>
    <row r="6" spans="1:11" ht="18" customHeight="1">
      <c r="A6" s="702" t="s">
        <v>898</v>
      </c>
      <c r="B6" s="1614">
        <v>348</v>
      </c>
      <c r="C6" s="1785">
        <v>0.24928366762177651</v>
      </c>
      <c r="D6" s="1615">
        <v>4047461</v>
      </c>
      <c r="E6" s="1785">
        <v>0.39295737864077668</v>
      </c>
      <c r="F6" s="1790">
        <v>464031.36</v>
      </c>
      <c r="G6" s="1785">
        <v>0.41568221808807626</v>
      </c>
      <c r="H6" s="635">
        <v>308696.82</v>
      </c>
      <c r="I6" s="1626">
        <v>0.48357019274582719</v>
      </c>
      <c r="J6" s="1623" t="s">
        <v>707</v>
      </c>
      <c r="K6" s="1618" t="s">
        <v>707</v>
      </c>
    </row>
    <row r="7" spans="1:11" ht="18" customHeight="1">
      <c r="A7" s="702" t="s">
        <v>899</v>
      </c>
      <c r="B7" s="1614">
        <v>436</v>
      </c>
      <c r="C7" s="1785">
        <v>0.31232091690544411</v>
      </c>
      <c r="D7" s="1615">
        <v>3417034</v>
      </c>
      <c r="E7" s="1785">
        <v>0.33175087378640777</v>
      </c>
      <c r="F7" s="1790">
        <v>374602.97</v>
      </c>
      <c r="G7" s="1785">
        <v>0.33557170246420648</v>
      </c>
      <c r="H7" s="635">
        <v>206557.72</v>
      </c>
      <c r="I7" s="1626">
        <v>0.32357040954791372</v>
      </c>
      <c r="J7" s="1623" t="s">
        <v>707</v>
      </c>
      <c r="K7" s="1618" t="s">
        <v>707</v>
      </c>
    </row>
    <row r="8" spans="1:11" ht="18" customHeight="1">
      <c r="A8" s="702" t="s">
        <v>900</v>
      </c>
      <c r="B8" s="1614">
        <v>307</v>
      </c>
      <c r="C8" s="1785">
        <v>0.21991404011461319</v>
      </c>
      <c r="D8" s="1615">
        <v>2270889</v>
      </c>
      <c r="E8" s="1785">
        <v>0.22047466019417475</v>
      </c>
      <c r="F8" s="1790">
        <v>235804.51</v>
      </c>
      <c r="G8" s="1785">
        <v>0.21123516684728372</v>
      </c>
      <c r="H8" s="635">
        <v>109431.99</v>
      </c>
      <c r="I8" s="1626">
        <v>0.17142401563080381</v>
      </c>
      <c r="J8" s="1623" t="s">
        <v>707</v>
      </c>
      <c r="K8" s="1618" t="s">
        <v>707</v>
      </c>
    </row>
    <row r="9" spans="1:11" ht="18" customHeight="1">
      <c r="A9" s="702" t="s">
        <v>901</v>
      </c>
      <c r="B9" s="1614">
        <v>101</v>
      </c>
      <c r="C9" s="1785">
        <v>7.234957020057306E-2</v>
      </c>
      <c r="D9" s="1615">
        <v>236543</v>
      </c>
      <c r="E9" s="1785">
        <v>2.2965339805825241E-2</v>
      </c>
      <c r="F9" s="1790">
        <v>23760.25</v>
      </c>
      <c r="G9" s="1785">
        <v>2.1284581762592975E-2</v>
      </c>
      <c r="H9" s="635">
        <v>8675.0400000000009</v>
      </c>
      <c r="I9" s="1626">
        <v>1.3589355293254271E-2</v>
      </c>
      <c r="J9" s="1623" t="s">
        <v>707</v>
      </c>
      <c r="K9" s="1618" t="s">
        <v>707</v>
      </c>
    </row>
    <row r="10" spans="1:11" ht="18" customHeight="1">
      <c r="A10" s="702" t="s">
        <v>902</v>
      </c>
      <c r="B10" s="1614">
        <v>46</v>
      </c>
      <c r="C10" s="1785">
        <v>3.2951289398280799E-2</v>
      </c>
      <c r="D10" s="1615">
        <v>102647</v>
      </c>
      <c r="E10" s="1785">
        <v>9.9657281553398053E-3</v>
      </c>
      <c r="F10" s="1790">
        <v>8628.68</v>
      </c>
      <c r="G10" s="1785">
        <v>7.7296259493587292E-3</v>
      </c>
      <c r="H10" s="635">
        <v>2224.0300000000002</v>
      </c>
      <c r="I10" s="1626">
        <v>3.4839186739030938E-3</v>
      </c>
      <c r="J10" s="1623" t="s">
        <v>707</v>
      </c>
      <c r="K10" s="1618" t="s">
        <v>707</v>
      </c>
    </row>
    <row r="11" spans="1:11" ht="18" customHeight="1">
      <c r="A11" s="702" t="s">
        <v>903</v>
      </c>
      <c r="B11" s="1614">
        <v>13</v>
      </c>
      <c r="C11" s="1785">
        <v>9.3123209169054446E-3</v>
      </c>
      <c r="D11" s="1615">
        <v>31904</v>
      </c>
      <c r="E11" s="1785">
        <v>3.09747572815534E-3</v>
      </c>
      <c r="F11" s="1790">
        <v>2954.42</v>
      </c>
      <c r="G11" s="1785">
        <v>2.6465880641424202E-3</v>
      </c>
      <c r="H11" s="635">
        <v>372.85</v>
      </c>
      <c r="I11" s="1626">
        <v>5.8406544766247245E-4</v>
      </c>
      <c r="J11" s="1623" t="s">
        <v>707</v>
      </c>
      <c r="K11" s="1618" t="s">
        <v>707</v>
      </c>
    </row>
    <row r="12" spans="1:11" ht="18" customHeight="1">
      <c r="A12" s="702" t="s">
        <v>904</v>
      </c>
      <c r="B12" s="1614">
        <v>10</v>
      </c>
      <c r="C12" s="1785">
        <v>7.1633237822349575E-3</v>
      </c>
      <c r="D12" s="1615">
        <v>29735</v>
      </c>
      <c r="E12" s="1785">
        <v>2.8868932038834953E-3</v>
      </c>
      <c r="F12" s="1790">
        <v>1929.74</v>
      </c>
      <c r="G12" s="1785">
        <v>1.7286732593531702E-3</v>
      </c>
      <c r="H12" s="635">
        <v>111.88</v>
      </c>
      <c r="I12" s="1626" t="s">
        <v>591</v>
      </c>
      <c r="J12" s="1623" t="s">
        <v>707</v>
      </c>
      <c r="K12" s="1618" t="s">
        <v>707</v>
      </c>
    </row>
    <row r="13" spans="1:11" ht="18" customHeight="1">
      <c r="A13" s="702" t="s">
        <v>905</v>
      </c>
      <c r="B13" s="1614">
        <v>3</v>
      </c>
      <c r="C13" s="1785">
        <v>2.1489971346704871E-3</v>
      </c>
      <c r="D13" s="1615">
        <v>1958</v>
      </c>
      <c r="E13" s="1785" t="s">
        <v>591</v>
      </c>
      <c r="F13" s="1790">
        <v>100.89</v>
      </c>
      <c r="G13" s="1785" t="s">
        <v>591</v>
      </c>
      <c r="H13" s="1596" t="s">
        <v>707</v>
      </c>
      <c r="I13" s="1627" t="s">
        <v>707</v>
      </c>
      <c r="J13" s="1495">
        <v>2.153</v>
      </c>
      <c r="K13" s="1619">
        <v>7.4179222237917885E-3</v>
      </c>
    </row>
    <row r="14" spans="1:11" ht="18" customHeight="1">
      <c r="A14" s="702" t="s">
        <v>906</v>
      </c>
      <c r="B14" s="1614">
        <v>2</v>
      </c>
      <c r="C14" s="1785">
        <v>1.4326647564469914E-3</v>
      </c>
      <c r="D14" s="1615">
        <v>1960</v>
      </c>
      <c r="E14" s="1785" t="s">
        <v>591</v>
      </c>
      <c r="F14" s="1790">
        <v>50.89</v>
      </c>
      <c r="G14" s="1785" t="s">
        <v>591</v>
      </c>
      <c r="H14" s="1596" t="s">
        <v>707</v>
      </c>
      <c r="I14" s="1627" t="s">
        <v>707</v>
      </c>
      <c r="J14" s="1370">
        <v>7.6470000000000002</v>
      </c>
      <c r="K14" s="1619">
        <v>2.6346888641586533E-2</v>
      </c>
    </row>
    <row r="15" spans="1:11" ht="18" customHeight="1">
      <c r="A15" s="702" t="s">
        <v>907</v>
      </c>
      <c r="B15" s="1614">
        <v>2</v>
      </c>
      <c r="C15" s="1785">
        <v>1.4326647564469914E-3</v>
      </c>
      <c r="D15" s="1615">
        <v>4725</v>
      </c>
      <c r="E15" s="1785">
        <v>4.587378640776699E-4</v>
      </c>
      <c r="F15" s="1790">
        <v>111.15</v>
      </c>
      <c r="G15" s="1785" t="s">
        <v>591</v>
      </c>
      <c r="H15" s="1596" t="s">
        <v>707</v>
      </c>
      <c r="I15" s="1627" t="s">
        <v>707</v>
      </c>
      <c r="J15" s="1370">
        <v>24.42</v>
      </c>
      <c r="K15" s="1619">
        <v>8.4136396054340687E-2</v>
      </c>
    </row>
    <row r="16" spans="1:11" ht="18" customHeight="1">
      <c r="A16" s="702" t="s">
        <v>908</v>
      </c>
      <c r="B16" s="1621" t="s">
        <v>270</v>
      </c>
      <c r="C16" s="1786" t="s">
        <v>707</v>
      </c>
      <c r="D16" s="1622" t="s">
        <v>707</v>
      </c>
      <c r="E16" s="1786" t="s">
        <v>707</v>
      </c>
      <c r="F16" s="1791" t="s">
        <v>707</v>
      </c>
      <c r="G16" s="1786" t="s">
        <v>707</v>
      </c>
      <c r="H16" s="1596" t="s">
        <v>707</v>
      </c>
      <c r="I16" s="1627" t="s">
        <v>707</v>
      </c>
      <c r="J16" s="1624" t="s">
        <v>707</v>
      </c>
      <c r="K16" s="1618" t="s">
        <v>707</v>
      </c>
    </row>
    <row r="17" spans="1:11" ht="18" customHeight="1">
      <c r="A17" s="702" t="s">
        <v>909</v>
      </c>
      <c r="B17" s="1614">
        <v>1</v>
      </c>
      <c r="C17" s="1785">
        <v>7.1633237822349568E-4</v>
      </c>
      <c r="D17" s="1615">
        <v>2749</v>
      </c>
      <c r="E17" s="1785" t="s">
        <v>591</v>
      </c>
      <c r="F17" s="1790">
        <v>257.01</v>
      </c>
      <c r="G17" s="1785" t="s">
        <v>591</v>
      </c>
      <c r="H17" s="1596" t="s">
        <v>707</v>
      </c>
      <c r="I17" s="1627" t="s">
        <v>707</v>
      </c>
      <c r="J17" s="1370">
        <v>123.509</v>
      </c>
      <c r="K17" s="1619">
        <v>0.42553653318081747</v>
      </c>
    </row>
    <row r="18" spans="1:11" ht="18" customHeight="1">
      <c r="A18" s="702" t="s">
        <v>910</v>
      </c>
      <c r="B18" s="1614">
        <v>5</v>
      </c>
      <c r="C18" s="1785">
        <v>3.5816618911174787E-3</v>
      </c>
      <c r="D18" s="1615">
        <v>1069</v>
      </c>
      <c r="E18" s="1785" t="s">
        <v>591</v>
      </c>
      <c r="F18" s="1791">
        <v>74.48</v>
      </c>
      <c r="G18" s="1785" t="s">
        <v>591</v>
      </c>
      <c r="H18" s="1596" t="s">
        <v>707</v>
      </c>
      <c r="I18" s="1627" t="s">
        <v>707</v>
      </c>
      <c r="J18" s="1370">
        <v>132.51400000000001</v>
      </c>
      <c r="K18" s="1619">
        <v>0.45656225989946359</v>
      </c>
    </row>
    <row r="19" spans="1:11" ht="18" customHeight="1">
      <c r="A19" s="702" t="s">
        <v>589</v>
      </c>
      <c r="B19" s="1614">
        <v>1341</v>
      </c>
      <c r="C19" s="1785">
        <v>0.96060171919770776</v>
      </c>
      <c r="D19" s="1615">
        <v>10230499</v>
      </c>
      <c r="E19" s="1785">
        <v>0.99325233009708735</v>
      </c>
      <c r="F19" s="1792">
        <v>1116058.3099999996</v>
      </c>
      <c r="G19" s="1785">
        <v>0.99977207104371069</v>
      </c>
      <c r="H19" s="1841">
        <v>638121.70000000007</v>
      </c>
      <c r="I19" s="1628">
        <v>0.99961066480793337</v>
      </c>
      <c r="J19" s="1617">
        <v>290.24299999999999</v>
      </c>
      <c r="K19" s="1619">
        <v>1</v>
      </c>
    </row>
    <row r="20" spans="1:11" ht="18" customHeight="1">
      <c r="A20" s="1757" t="s">
        <v>165</v>
      </c>
      <c r="B20" s="1758">
        <v>1396</v>
      </c>
      <c r="C20" s="1787">
        <v>1</v>
      </c>
      <c r="D20" s="1759">
        <v>10300000</v>
      </c>
      <c r="E20" s="1787">
        <v>1</v>
      </c>
      <c r="F20" s="1793">
        <v>1116312.7499999995</v>
      </c>
      <c r="G20" s="1787">
        <v>1</v>
      </c>
      <c r="H20" s="1760">
        <v>638370.24000000011</v>
      </c>
      <c r="I20" s="1761">
        <v>1</v>
      </c>
      <c r="J20" s="1762">
        <v>290.24299999999999</v>
      </c>
      <c r="K20" s="1763">
        <v>1</v>
      </c>
    </row>
    <row r="21" spans="1:11" ht="18" customHeight="1">
      <c r="A21" s="702" t="s">
        <v>911</v>
      </c>
      <c r="B21" s="1614">
        <v>1328</v>
      </c>
      <c r="C21" s="1785">
        <v>0.95128939828080228</v>
      </c>
      <c r="D21" s="1615">
        <v>10218038</v>
      </c>
      <c r="E21" s="1785">
        <v>0.99204252427184469</v>
      </c>
      <c r="F21" s="1794">
        <v>1115463.8899999999</v>
      </c>
      <c r="G21" s="1785">
        <v>0.99923958585978734</v>
      </c>
      <c r="H21" s="632">
        <v>638121.70000000007</v>
      </c>
      <c r="I21" s="1628">
        <v>1</v>
      </c>
      <c r="J21" s="1625" t="s">
        <v>707</v>
      </c>
      <c r="K21" s="1618" t="s">
        <v>707</v>
      </c>
    </row>
    <row r="22" spans="1:11" ht="18" customHeight="1">
      <c r="A22" s="702" t="s">
        <v>912</v>
      </c>
      <c r="B22" s="1614">
        <v>13</v>
      </c>
      <c r="C22" s="1785">
        <v>9.3123209169054446E-3</v>
      </c>
      <c r="D22" s="1616">
        <v>12461</v>
      </c>
      <c r="E22" s="1785">
        <v>1.2098058252427183E-3</v>
      </c>
      <c r="F22" s="1794">
        <v>594.42000000000007</v>
      </c>
      <c r="G22" s="1785">
        <v>5.324851839235916E-4</v>
      </c>
      <c r="H22" s="750" t="s">
        <v>707</v>
      </c>
      <c r="I22" s="1627" t="s">
        <v>707</v>
      </c>
      <c r="J22" s="1617">
        <v>290.24299999999999</v>
      </c>
      <c r="K22" s="1620">
        <v>1</v>
      </c>
    </row>
    <row r="23" spans="1:11" ht="9" customHeight="1" thickBot="1">
      <c r="A23" s="753" t="s">
        <v>399</v>
      </c>
      <c r="B23" s="756"/>
      <c r="C23" s="757"/>
      <c r="D23" s="760"/>
      <c r="E23" s="761"/>
      <c r="F23" s="760"/>
      <c r="G23" s="761"/>
      <c r="H23" s="681"/>
      <c r="I23" s="761"/>
      <c r="J23" s="681"/>
      <c r="K23" s="682"/>
    </row>
    <row r="24" spans="1:11">
      <c r="A24" s="6" t="s">
        <v>399</v>
      </c>
    </row>
    <row r="25" spans="1:11">
      <c r="A25" s="8" t="s">
        <v>300</v>
      </c>
      <c r="B25" s="8"/>
      <c r="C25" s="8"/>
      <c r="D25" s="8"/>
      <c r="E25" s="8"/>
      <c r="F25" s="8"/>
      <c r="G25" s="8"/>
      <c r="H25" s="8"/>
      <c r="I25" s="8"/>
      <c r="J25" s="8"/>
      <c r="K25" s="8"/>
    </row>
    <row r="26" spans="1:11">
      <c r="A26" s="8" t="s">
        <v>347</v>
      </c>
      <c r="B26" s="8"/>
      <c r="C26" s="8"/>
      <c r="D26" s="8"/>
      <c r="E26" s="8"/>
      <c r="F26" s="8"/>
      <c r="G26" s="8"/>
      <c r="H26" s="8"/>
      <c r="I26" s="8"/>
      <c r="J26" s="8"/>
      <c r="K26" s="8"/>
    </row>
    <row r="27" spans="1:11" ht="33.75" customHeight="1">
      <c r="A27" s="1967" t="s">
        <v>344</v>
      </c>
      <c r="B27" s="2148"/>
      <c r="C27" s="2148"/>
      <c r="D27" s="2148"/>
      <c r="E27" s="2148"/>
      <c r="F27" s="2148"/>
      <c r="G27" s="2148"/>
      <c r="H27" s="2148"/>
      <c r="I27" s="2148"/>
      <c r="J27" s="2148"/>
      <c r="K27" s="2148"/>
    </row>
    <row r="28" spans="1:11">
      <c r="A28" s="8" t="s">
        <v>348</v>
      </c>
      <c r="B28" s="8"/>
      <c r="C28" s="8"/>
      <c r="D28" s="8"/>
      <c r="E28" s="8"/>
      <c r="F28" s="8"/>
      <c r="G28" s="8"/>
      <c r="H28" s="8"/>
      <c r="I28" s="8"/>
      <c r="J28" s="8"/>
      <c r="K28" s="8"/>
    </row>
    <row r="29" spans="1:11" ht="24" customHeight="1">
      <c r="A29" s="1967" t="s">
        <v>349</v>
      </c>
      <c r="B29" s="2148"/>
      <c r="C29" s="2148"/>
      <c r="D29" s="2148"/>
      <c r="E29" s="2148"/>
      <c r="F29" s="2148"/>
      <c r="G29" s="2148"/>
      <c r="H29" s="2148"/>
      <c r="I29" s="2148"/>
      <c r="J29" s="2148"/>
      <c r="K29" s="2148"/>
    </row>
    <row r="34" spans="11:11">
      <c r="K34" s="126"/>
    </row>
  </sheetData>
  <mergeCells count="8">
    <mergeCell ref="A29:K29"/>
    <mergeCell ref="A27:K27"/>
    <mergeCell ref="A1:K1"/>
    <mergeCell ref="B2:C2"/>
    <mergeCell ref="D2:E2"/>
    <mergeCell ref="F2:G2"/>
    <mergeCell ref="H2:I2"/>
    <mergeCell ref="J2:K2"/>
  </mergeCells>
  <printOptions horizontalCentered="1"/>
  <pageMargins left="0.7" right="0.7" top="0.5" bottom="0.5" header="0.3" footer="0.3"/>
  <pageSetup scale="64" orientation="landscape" r:id="rId1"/>
  <headerFooter scaleWithDoc="0">
    <oddFooter>&amp;R2016 Data Tables</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B1E37-BF37-429E-8274-1453C967D4B2}">
  <sheetPr>
    <pageSetUpPr fitToPage="1"/>
  </sheetPr>
  <dimension ref="A1:H42"/>
  <sheetViews>
    <sheetView zoomScale="80" zoomScaleNormal="80" workbookViewId="0">
      <selection sqref="A1:H1"/>
    </sheetView>
  </sheetViews>
  <sheetFormatPr defaultColWidth="9.140625" defaultRowHeight="12.75"/>
  <cols>
    <col min="1" max="1" width="42.7109375" style="6" customWidth="1"/>
    <col min="2" max="2" width="12.7109375" style="6" customWidth="1"/>
    <col min="3" max="3" width="13.7109375" style="40" customWidth="1"/>
    <col min="4" max="4" width="12.7109375" style="6" customWidth="1"/>
    <col min="5" max="5" width="12.7109375" style="40" customWidth="1"/>
    <col min="6" max="6" width="12.7109375" style="6" customWidth="1"/>
    <col min="7" max="7" width="12.7109375" style="40" customWidth="1"/>
    <col min="8" max="8" width="12.7109375" customWidth="1"/>
  </cols>
  <sheetData>
    <row r="1" spans="1:8" ht="80.099999999999994" customHeight="1" thickBot="1">
      <c r="A1" s="1958" t="s">
        <v>446</v>
      </c>
      <c r="B1" s="2139"/>
      <c r="C1" s="2139"/>
      <c r="D1" s="2139"/>
      <c r="E1" s="2139"/>
      <c r="F1" s="2139"/>
      <c r="G1" s="2139"/>
      <c r="H1" s="2140"/>
    </row>
    <row r="2" spans="1:8" ht="60" customHeight="1" thickBot="1">
      <c r="A2" s="732" t="s">
        <v>212</v>
      </c>
      <c r="B2" s="738" t="s">
        <v>478</v>
      </c>
      <c r="C2" s="2152" t="s">
        <v>482</v>
      </c>
      <c r="D2" s="1964"/>
      <c r="E2" s="2152" t="s">
        <v>481</v>
      </c>
      <c r="F2" s="1964"/>
      <c r="G2" s="2153" t="s">
        <v>480</v>
      </c>
      <c r="H2" s="1966"/>
    </row>
    <row r="3" spans="1:8" ht="9" customHeight="1">
      <c r="A3" s="733" t="s">
        <v>399</v>
      </c>
      <c r="B3" s="739"/>
      <c r="C3" s="743"/>
      <c r="D3" s="741"/>
      <c r="E3" s="743"/>
      <c r="F3" s="741"/>
      <c r="G3" s="728"/>
      <c r="H3" s="729"/>
    </row>
    <row r="4" spans="1:8" ht="18" customHeight="1">
      <c r="A4" s="734" t="s">
        <v>986</v>
      </c>
      <c r="B4" s="1629">
        <v>0.54059999999999997</v>
      </c>
      <c r="C4" s="1638">
        <v>1003.27</v>
      </c>
      <c r="D4" s="1631">
        <v>8.9894047830762114E-4</v>
      </c>
      <c r="E4" s="1638">
        <v>460.87</v>
      </c>
      <c r="F4" s="1631">
        <v>7.2222903823341406E-4</v>
      </c>
      <c r="G4" s="730" t="s">
        <v>707</v>
      </c>
      <c r="H4" s="1636" t="s">
        <v>707</v>
      </c>
    </row>
    <row r="5" spans="1:8" ht="18" customHeight="1">
      <c r="A5" s="734" t="s">
        <v>987</v>
      </c>
      <c r="B5" s="1629">
        <v>0.39169999999999999</v>
      </c>
      <c r="C5" s="1642">
        <v>11020.19</v>
      </c>
      <c r="D5" s="1631">
        <v>9.8742062153167783E-3</v>
      </c>
      <c r="E5" s="1642">
        <v>6703.09</v>
      </c>
      <c r="F5" s="1631">
        <v>1.0504407411834175E-2</v>
      </c>
      <c r="G5" s="730" t="s">
        <v>707</v>
      </c>
      <c r="H5" s="1636" t="s">
        <v>707</v>
      </c>
    </row>
    <row r="6" spans="1:8" ht="18" customHeight="1">
      <c r="A6" s="734" t="s">
        <v>988</v>
      </c>
      <c r="B6" s="1629">
        <v>0.43558692999065768</v>
      </c>
      <c r="C6" s="1643">
        <v>543423.32999999996</v>
      </c>
      <c r="D6" s="1631">
        <v>0.48691302260978625</v>
      </c>
      <c r="E6" s="1643">
        <v>306877.8</v>
      </c>
      <c r="F6" s="1631">
        <v>0.48090797480674807</v>
      </c>
      <c r="G6" s="1840">
        <v>162.56700000000001</v>
      </c>
      <c r="H6" s="1633">
        <v>0.56010460164551201</v>
      </c>
    </row>
    <row r="7" spans="1:8" ht="18" customHeight="1">
      <c r="A7" s="735" t="s">
        <v>989</v>
      </c>
      <c r="B7" s="1630">
        <v>0.4143</v>
      </c>
      <c r="C7" s="1646">
        <v>81112.149999999994</v>
      </c>
      <c r="D7" s="1632">
        <v>7.267734001570815E-2</v>
      </c>
      <c r="E7" s="1644">
        <v>47928.72</v>
      </c>
      <c r="F7" s="1632">
        <v>7.5109061881568767E-2</v>
      </c>
      <c r="G7" s="1647">
        <v>23.167999999999999</v>
      </c>
      <c r="H7" s="1634">
        <v>7.9822494177312867E-2</v>
      </c>
    </row>
    <row r="8" spans="1:8" ht="18" customHeight="1">
      <c r="A8" s="735" t="s">
        <v>990</v>
      </c>
      <c r="B8" s="1630">
        <v>0.45200000000000001</v>
      </c>
      <c r="C8" s="1646">
        <v>90411.520000000004</v>
      </c>
      <c r="D8" s="1632">
        <v>8.1009673401296819E-2</v>
      </c>
      <c r="E8" s="1644">
        <v>49540.59</v>
      </c>
      <c r="F8" s="1632">
        <v>7.7635022173749402E-2</v>
      </c>
      <c r="G8" s="1648">
        <v>5.4619999999999997</v>
      </c>
      <c r="H8" s="1634">
        <v>1.8818649136588522E-2</v>
      </c>
    </row>
    <row r="9" spans="1:8" ht="18" customHeight="1">
      <c r="A9" s="735" t="s">
        <v>991</v>
      </c>
      <c r="B9" s="1630">
        <v>0.47799999999999998</v>
      </c>
      <c r="C9" s="1646">
        <v>53650.77</v>
      </c>
      <c r="D9" s="1632">
        <v>4.8071654535042585E-2</v>
      </c>
      <c r="E9" s="1644">
        <v>28004.47</v>
      </c>
      <c r="F9" s="1632">
        <v>4.3885784352065658E-2</v>
      </c>
      <c r="G9" s="730" t="s">
        <v>707</v>
      </c>
      <c r="H9" s="1636" t="s">
        <v>707</v>
      </c>
    </row>
    <row r="10" spans="1:8" ht="18" customHeight="1">
      <c r="A10" s="735" t="s">
        <v>992</v>
      </c>
      <c r="B10" s="1630">
        <v>0.45319999999999999</v>
      </c>
      <c r="C10" s="1646">
        <v>84363.56</v>
      </c>
      <c r="D10" s="1632">
        <v>7.5590637593203919E-2</v>
      </c>
      <c r="E10" s="1644">
        <v>46126.34</v>
      </c>
      <c r="F10" s="1632">
        <v>7.2284553508424193E-2</v>
      </c>
      <c r="G10" s="730" t="s">
        <v>707</v>
      </c>
      <c r="H10" s="1636" t="s">
        <v>707</v>
      </c>
    </row>
    <row r="11" spans="1:8" ht="18" customHeight="1">
      <c r="A11" s="735" t="s">
        <v>993</v>
      </c>
      <c r="B11" s="1630">
        <v>0.40539999999999998</v>
      </c>
      <c r="C11" s="1646">
        <v>57513.19</v>
      </c>
      <c r="D11" s="1632">
        <v>5.1532423502743126E-2</v>
      </c>
      <c r="E11" s="1644">
        <v>34198.78</v>
      </c>
      <c r="F11" s="1632">
        <v>5.3592882999883081E-2</v>
      </c>
      <c r="G11" s="730" t="s">
        <v>707</v>
      </c>
      <c r="H11" s="1636" t="s">
        <v>707</v>
      </c>
    </row>
    <row r="12" spans="1:8" ht="18" customHeight="1">
      <c r="A12" s="735" t="s">
        <v>994</v>
      </c>
      <c r="B12" s="1630">
        <v>0.42549999999999999</v>
      </c>
      <c r="C12" s="1646">
        <v>90522.94</v>
      </c>
      <c r="D12" s="1632">
        <v>8.1109506893869143E-2</v>
      </c>
      <c r="E12" s="1644">
        <v>52079.44</v>
      </c>
      <c r="F12" s="1632">
        <v>8.1613652142545179E-2</v>
      </c>
      <c r="G12" s="1641">
        <v>123.509</v>
      </c>
      <c r="H12" s="1636" t="s">
        <v>707</v>
      </c>
    </row>
    <row r="13" spans="1:8" ht="18" customHeight="1">
      <c r="A13" s="735" t="s">
        <v>995</v>
      </c>
      <c r="B13" s="1630">
        <v>0.4294</v>
      </c>
      <c r="C13" s="1646">
        <v>85849.2</v>
      </c>
      <c r="D13" s="1632">
        <v>7.6921786667922529E-2</v>
      </c>
      <c r="E13" s="1644">
        <v>48999.46</v>
      </c>
      <c r="F13" s="1632">
        <v>7.6787017748511821E-2</v>
      </c>
      <c r="G13" s="1647">
        <v>10.428000000000001</v>
      </c>
      <c r="H13" s="1634">
        <v>3.5928391284574354E-2</v>
      </c>
    </row>
    <row r="14" spans="1:8" ht="18" customHeight="1">
      <c r="A14" s="734" t="s">
        <v>837</v>
      </c>
      <c r="B14" s="1629">
        <v>0.44698235760078925</v>
      </c>
      <c r="C14" s="1643">
        <v>74078.36</v>
      </c>
      <c r="D14" s="1631">
        <v>6.6374990152844357E-2</v>
      </c>
      <c r="E14" s="1643">
        <v>41056.800000000003</v>
      </c>
      <c r="F14" s="1631">
        <v>6.4340081100834598E-2</v>
      </c>
      <c r="G14" s="1640">
        <v>90.168999999999997</v>
      </c>
      <c r="H14" s="1633">
        <v>0.31066619809539558</v>
      </c>
    </row>
    <row r="15" spans="1:8" ht="18" customHeight="1">
      <c r="A15" s="735" t="s">
        <v>842</v>
      </c>
      <c r="B15" s="1630">
        <v>0.40489999999999998</v>
      </c>
      <c r="C15" s="1646">
        <v>17958.98</v>
      </c>
      <c r="D15" s="1632">
        <v>1.6091435078410599E-2</v>
      </c>
      <c r="E15" s="1644">
        <v>10687.43</v>
      </c>
      <c r="F15" s="1632">
        <v>1.6748263697109678E-2</v>
      </c>
      <c r="G15" s="1647">
        <v>0.86599999999999999</v>
      </c>
      <c r="H15" s="1634">
        <v>2.9836964760684109E-3</v>
      </c>
    </row>
    <row r="16" spans="1:8" ht="18" customHeight="1">
      <c r="A16" s="735" t="s">
        <v>996</v>
      </c>
      <c r="B16" s="1630">
        <v>0.40579999999999999</v>
      </c>
      <c r="C16" s="1646">
        <v>37.01</v>
      </c>
      <c r="D16" s="1632" t="s">
        <v>591</v>
      </c>
      <c r="E16" s="1644">
        <v>21.99</v>
      </c>
      <c r="F16" s="1632" t="s">
        <v>591</v>
      </c>
      <c r="G16" s="730" t="s">
        <v>707</v>
      </c>
      <c r="H16" s="1636" t="s">
        <v>707</v>
      </c>
    </row>
    <row r="17" spans="1:8" ht="18" customHeight="1">
      <c r="A17" s="735" t="s">
        <v>997</v>
      </c>
      <c r="B17" s="1630">
        <v>0.37790000000000001</v>
      </c>
      <c r="C17" s="1646">
        <v>5284.93</v>
      </c>
      <c r="D17" s="1632">
        <v>4.7353528980456873E-3</v>
      </c>
      <c r="E17" s="1644">
        <v>3287.52</v>
      </c>
      <c r="F17" s="1632">
        <v>5.1518701754792321E-3</v>
      </c>
      <c r="G17" s="730" t="s">
        <v>707</v>
      </c>
      <c r="H17" s="1636" t="s">
        <v>707</v>
      </c>
    </row>
    <row r="18" spans="1:8" ht="18" customHeight="1">
      <c r="A18" s="735" t="s">
        <v>998</v>
      </c>
      <c r="B18" s="1630">
        <v>0.3705</v>
      </c>
      <c r="C18" s="1646">
        <v>8751.5499999999993</v>
      </c>
      <c r="D18" s="1632">
        <v>7.8414809003887909E-3</v>
      </c>
      <c r="E18" s="1644">
        <v>5509.07</v>
      </c>
      <c r="F18" s="1632">
        <v>8.6332595475091777E-3</v>
      </c>
      <c r="G18" s="730" t="s">
        <v>707</v>
      </c>
      <c r="H18" s="1636" t="s">
        <v>707</v>
      </c>
    </row>
    <row r="19" spans="1:8" ht="18" customHeight="1">
      <c r="A19" s="735" t="s">
        <v>1000</v>
      </c>
      <c r="B19" s="1630">
        <v>0.2828</v>
      </c>
      <c r="C19" s="1646">
        <v>461.08</v>
      </c>
      <c r="D19" s="1632" t="s">
        <v>591</v>
      </c>
      <c r="E19" s="1644">
        <v>330.68</v>
      </c>
      <c r="F19" s="1632">
        <v>5.1820838493072969E-4</v>
      </c>
      <c r="G19" s="730" t="s">
        <v>707</v>
      </c>
      <c r="H19" s="1636" t="s">
        <v>707</v>
      </c>
    </row>
    <row r="20" spans="1:8" ht="18" customHeight="1">
      <c r="A20" s="735" t="s">
        <v>863</v>
      </c>
      <c r="B20" s="1630">
        <v>0.51049999999999995</v>
      </c>
      <c r="C20" s="1646">
        <v>21895.4</v>
      </c>
      <c r="D20" s="1632">
        <v>1.9618508824879335E-2</v>
      </c>
      <c r="E20" s="1644">
        <v>10806.49</v>
      </c>
      <c r="F20" s="1632">
        <v>1.6934842535593568E-2</v>
      </c>
      <c r="G20" s="1641">
        <v>89.05</v>
      </c>
      <c r="H20" s="1634">
        <v>0.30681082124006004</v>
      </c>
    </row>
    <row r="21" spans="1:8" ht="18" customHeight="1">
      <c r="A21" s="735" t="s">
        <v>999</v>
      </c>
      <c r="B21" s="1630">
        <v>0.59309999999999996</v>
      </c>
      <c r="C21" s="1646">
        <v>400.21</v>
      </c>
      <c r="D21" s="1632" t="s">
        <v>591</v>
      </c>
      <c r="E21" s="1644">
        <v>162.86000000000001</v>
      </c>
      <c r="F21" s="1632" t="s">
        <v>591</v>
      </c>
      <c r="G21" s="730" t="s">
        <v>707</v>
      </c>
      <c r="H21" s="1636" t="s">
        <v>707</v>
      </c>
    </row>
    <row r="22" spans="1:8" ht="18" customHeight="1">
      <c r="A22" s="735" t="s">
        <v>848</v>
      </c>
      <c r="B22" s="1630">
        <v>0.4733</v>
      </c>
      <c r="C22" s="1646">
        <v>19289.2</v>
      </c>
      <c r="D22" s="1632">
        <v>1.7283326197505524E-2</v>
      </c>
      <c r="E22" s="1644">
        <v>10250.76</v>
      </c>
      <c r="F22" s="1632">
        <v>1.6063958461087838E-2</v>
      </c>
      <c r="G22" s="1648">
        <v>0.253</v>
      </c>
      <c r="H22" s="1635">
        <v>8.7168037926709928E-4</v>
      </c>
    </row>
    <row r="23" spans="1:8" ht="18" customHeight="1">
      <c r="A23" s="734" t="s">
        <v>849</v>
      </c>
      <c r="B23" s="1629">
        <v>0.40879607715834526</v>
      </c>
      <c r="C23" s="1643">
        <v>223244.29</v>
      </c>
      <c r="D23" s="1631">
        <v>0.20002923323935262</v>
      </c>
      <c r="E23" s="1645">
        <v>132017.28</v>
      </c>
      <c r="F23" s="1631">
        <v>0.20688418244752604</v>
      </c>
      <c r="G23" s="1649">
        <v>34.366999999999997</v>
      </c>
      <c r="H23" s="1633">
        <v>0.11840727112360633</v>
      </c>
    </row>
    <row r="24" spans="1:8" ht="18" customHeight="1">
      <c r="A24" s="735" t="s">
        <v>1001</v>
      </c>
      <c r="B24" s="1630">
        <v>0.39389999999999997</v>
      </c>
      <c r="C24" s="1646">
        <v>195964</v>
      </c>
      <c r="D24" s="1632">
        <v>0.17558580630445911</v>
      </c>
      <c r="E24" s="1644">
        <v>118782.39</v>
      </c>
      <c r="F24" s="1632">
        <v>0.18614379605694947</v>
      </c>
      <c r="G24" s="730" t="s">
        <v>707</v>
      </c>
      <c r="H24" s="1636" t="s">
        <v>707</v>
      </c>
    </row>
    <row r="25" spans="1:8" ht="18" customHeight="1">
      <c r="A25" s="735" t="s">
        <v>1002</v>
      </c>
      <c r="B25" s="1630">
        <v>0.53159999999999996</v>
      </c>
      <c r="C25" s="1646">
        <v>21336.16</v>
      </c>
      <c r="D25" s="1632">
        <v>1.9117423899496579E-2</v>
      </c>
      <c r="E25" s="1644">
        <v>10028.07</v>
      </c>
      <c r="F25" s="1632">
        <v>1.5714981125778099E-2</v>
      </c>
      <c r="G25" s="1641">
        <v>34.366999999999997</v>
      </c>
      <c r="H25" s="1634">
        <v>0.11840727112360633</v>
      </c>
    </row>
    <row r="26" spans="1:8" ht="18" customHeight="1">
      <c r="A26" s="735" t="s">
        <v>1003</v>
      </c>
      <c r="B26" s="1630">
        <v>0.46050000000000002</v>
      </c>
      <c r="C26" s="1646">
        <v>5944.13</v>
      </c>
      <c r="D26" s="1632">
        <v>5.3260030353969321E-3</v>
      </c>
      <c r="E26" s="1644">
        <v>3206.82</v>
      </c>
      <c r="F26" s="1632">
        <v>5.0254052647984836E-3</v>
      </c>
      <c r="G26" s="730" t="s">
        <v>707</v>
      </c>
      <c r="H26" s="1636" t="s">
        <v>707</v>
      </c>
    </row>
    <row r="27" spans="1:8" ht="18" customHeight="1">
      <c r="A27" s="734" t="s">
        <v>853</v>
      </c>
      <c r="B27" s="1629">
        <v>0.36870000000000003</v>
      </c>
      <c r="C27" s="1642">
        <v>28087.97</v>
      </c>
      <c r="D27" s="1631">
        <v>2.5167116714832613E-2</v>
      </c>
      <c r="E27" s="1642">
        <v>17729.900000000001</v>
      </c>
      <c r="F27" s="1631">
        <v>2.7784513257479569E-2</v>
      </c>
      <c r="G27" s="730" t="s">
        <v>707</v>
      </c>
      <c r="H27" s="1636" t="s">
        <v>707</v>
      </c>
    </row>
    <row r="28" spans="1:8" ht="18" customHeight="1">
      <c r="A28" s="734" t="s">
        <v>854</v>
      </c>
      <c r="B28" s="1629">
        <v>0.52049999999999996</v>
      </c>
      <c r="C28" s="1642">
        <v>2962.44</v>
      </c>
      <c r="D28" s="1631">
        <v>2.6543774164059816E-3</v>
      </c>
      <c r="E28" s="1642">
        <v>1421.57</v>
      </c>
      <c r="F28" s="1631">
        <v>2.2277413020623483E-3</v>
      </c>
      <c r="G28" s="1650">
        <v>0.95499999999999996</v>
      </c>
      <c r="H28" s="1636">
        <v>3.2903350284588136E-3</v>
      </c>
    </row>
    <row r="29" spans="1:8" ht="18" customHeight="1">
      <c r="A29" s="734" t="s">
        <v>855</v>
      </c>
      <c r="B29" s="1629">
        <v>0.4178</v>
      </c>
      <c r="C29" s="1642">
        <v>81588.740000000005</v>
      </c>
      <c r="D29" s="1631">
        <v>7.3104369671291025E-2</v>
      </c>
      <c r="E29" s="1642">
        <v>47504.800000000003</v>
      </c>
      <c r="F29" s="1631">
        <v>7.4444737161174931E-2</v>
      </c>
      <c r="G29" s="730" t="s">
        <v>707</v>
      </c>
      <c r="H29" s="1636" t="s">
        <v>707</v>
      </c>
    </row>
    <row r="30" spans="1:8" ht="18" customHeight="1">
      <c r="A30" s="734" t="s">
        <v>857</v>
      </c>
      <c r="B30" s="1629">
        <v>0.44010931848334545</v>
      </c>
      <c r="C30" s="1642">
        <v>150649.72999999998</v>
      </c>
      <c r="D30" s="1631">
        <v>0.13498374350186287</v>
      </c>
      <c r="E30" s="1642">
        <v>84349.56</v>
      </c>
      <c r="F30" s="1631">
        <v>0.13218413347410693</v>
      </c>
      <c r="G30" s="1651">
        <v>2.1859999999999999</v>
      </c>
      <c r="H30" s="1633">
        <v>7.53159410702719E-3</v>
      </c>
    </row>
    <row r="31" spans="1:8" ht="18" customHeight="1">
      <c r="A31" s="735" t="s">
        <v>1004</v>
      </c>
      <c r="B31" s="1630">
        <v>0.40189999999999998</v>
      </c>
      <c r="C31" s="1646">
        <v>26361.67</v>
      </c>
      <c r="D31" s="1632">
        <v>2.362033374743356E-2</v>
      </c>
      <c r="E31" s="1646">
        <v>15766.26</v>
      </c>
      <c r="F31" s="1632">
        <v>2.4707294456870588E-2</v>
      </c>
      <c r="G31" s="730" t="s">
        <v>707</v>
      </c>
      <c r="H31" s="1636" t="s">
        <v>707</v>
      </c>
    </row>
    <row r="32" spans="1:8" ht="18" customHeight="1">
      <c r="A32" s="735" t="s">
        <v>1005</v>
      </c>
      <c r="B32" s="1630">
        <v>0.45440000000000003</v>
      </c>
      <c r="C32" s="1646">
        <v>38121.199999999997</v>
      </c>
      <c r="D32" s="1632">
        <v>3.4156996383486488E-2</v>
      </c>
      <c r="E32" s="1646">
        <v>20798.72</v>
      </c>
      <c r="F32" s="1632">
        <v>3.2593658823716176E-2</v>
      </c>
      <c r="G32" s="730" t="s">
        <v>707</v>
      </c>
      <c r="H32" s="1636" t="s">
        <v>707</v>
      </c>
    </row>
    <row r="33" spans="1:8" ht="18" customHeight="1">
      <c r="A33" s="735" t="s">
        <v>1011</v>
      </c>
      <c r="B33" s="1630">
        <v>0.43809999999999999</v>
      </c>
      <c r="C33" s="1646">
        <v>24597.11</v>
      </c>
      <c r="D33" s="1632">
        <v>2.2039269417390307E-2</v>
      </c>
      <c r="E33" s="1646">
        <v>13822.35</v>
      </c>
      <c r="F33" s="1632">
        <v>2.1660994524758895E-2</v>
      </c>
      <c r="G33" s="1647">
        <v>2.1859999999999999</v>
      </c>
      <c r="H33" s="1634">
        <v>7.53159410702719E-3</v>
      </c>
    </row>
    <row r="34" spans="1:8" ht="18" customHeight="1">
      <c r="A34" s="735" t="s">
        <v>859</v>
      </c>
      <c r="B34" s="1630">
        <v>0.4486</v>
      </c>
      <c r="C34" s="1646">
        <v>61569.75</v>
      </c>
      <c r="D34" s="1632">
        <v>5.5167143953552544E-2</v>
      </c>
      <c r="E34" s="1646">
        <v>33962.229999999996</v>
      </c>
      <c r="F34" s="1632">
        <v>5.322218566876126E-2</v>
      </c>
      <c r="G34" s="730" t="s">
        <v>707</v>
      </c>
      <c r="H34" s="1636" t="s">
        <v>707</v>
      </c>
    </row>
    <row r="35" spans="1:8" ht="18" customHeight="1">
      <c r="A35" s="736"/>
      <c r="B35" s="1630"/>
      <c r="C35" s="744"/>
      <c r="D35" s="1632"/>
      <c r="E35" s="744"/>
      <c r="F35" s="1632"/>
      <c r="G35" s="731"/>
      <c r="H35" s="1634"/>
    </row>
    <row r="36" spans="1:8" ht="18" customHeight="1">
      <c r="A36" s="734" t="s">
        <v>861</v>
      </c>
      <c r="B36" s="1629">
        <v>0.42849631216849232</v>
      </c>
      <c r="C36" s="1639">
        <v>1116058.3199999998</v>
      </c>
      <c r="D36" s="1631">
        <v>1</v>
      </c>
      <c r="E36" s="1639">
        <v>638121.66999999993</v>
      </c>
      <c r="F36" s="1631">
        <v>1</v>
      </c>
      <c r="G36" s="1637">
        <v>290.24400000000003</v>
      </c>
      <c r="H36" s="1636">
        <v>1</v>
      </c>
    </row>
    <row r="37" spans="1:8" ht="9" customHeight="1" thickBot="1">
      <c r="A37" s="737"/>
      <c r="B37" s="740"/>
      <c r="C37" s="745"/>
      <c r="D37" s="742"/>
      <c r="E37" s="745"/>
      <c r="F37" s="746"/>
      <c r="G37" s="683" t="s">
        <v>150</v>
      </c>
      <c r="H37" s="679"/>
    </row>
    <row r="38" spans="1:8" ht="12.75" customHeight="1">
      <c r="D38" s="46"/>
      <c r="F38" s="46"/>
      <c r="H38" s="107"/>
    </row>
    <row r="39" spans="1:8">
      <c r="A39" s="8" t="s">
        <v>300</v>
      </c>
      <c r="B39" s="8"/>
      <c r="C39" s="108"/>
      <c r="D39" s="8"/>
      <c r="E39" s="108"/>
      <c r="F39" s="8"/>
      <c r="G39" s="108"/>
      <c r="H39" s="3"/>
    </row>
    <row r="40" spans="1:8">
      <c r="A40" s="8" t="s">
        <v>166</v>
      </c>
      <c r="B40" s="3"/>
      <c r="C40" s="109"/>
      <c r="D40" s="3"/>
      <c r="E40" s="109"/>
      <c r="F40" s="3"/>
      <c r="G40" s="109"/>
      <c r="H40" s="3"/>
    </row>
    <row r="41" spans="1:8" ht="50.1" customHeight="1">
      <c r="A41" s="2049" t="s">
        <v>344</v>
      </c>
      <c r="B41" s="2089"/>
      <c r="C41" s="2089"/>
      <c r="D41" s="2089"/>
      <c r="E41" s="2089"/>
      <c r="F41" s="2089"/>
      <c r="G41" s="2089"/>
      <c r="H41" s="2089"/>
    </row>
    <row r="42" spans="1:8">
      <c r="A42" s="8" t="s">
        <v>348</v>
      </c>
      <c r="B42" s="8"/>
      <c r="C42" s="108"/>
      <c r="D42" s="8"/>
      <c r="E42" s="108"/>
      <c r="F42" s="8"/>
      <c r="G42" s="108"/>
      <c r="H42" s="110" t="s">
        <v>150</v>
      </c>
    </row>
  </sheetData>
  <mergeCells count="5">
    <mergeCell ref="G2:H2"/>
    <mergeCell ref="E2:F2"/>
    <mergeCell ref="C2:D2"/>
    <mergeCell ref="A41:H41"/>
    <mergeCell ref="A1:H1"/>
  </mergeCells>
  <printOptions horizontalCentered="1"/>
  <pageMargins left="0.7" right="0.7" top="0.5" bottom="0.5" header="0.3" footer="0.3"/>
  <pageSetup scale="65" orientation="landscape" r:id="rId1"/>
  <headerFooter scaleWithDoc="0">
    <oddFooter>&amp;R2016 Data Tables</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0285CD-B441-4920-B2F4-69F8AAA17583}">
  <sheetPr>
    <pageSetUpPr fitToPage="1"/>
  </sheetPr>
  <dimension ref="A1:D11"/>
  <sheetViews>
    <sheetView zoomScale="80" zoomScaleNormal="80" workbookViewId="0">
      <selection sqref="A1:D1"/>
    </sheetView>
  </sheetViews>
  <sheetFormatPr defaultColWidth="9.140625" defaultRowHeight="12.75"/>
  <cols>
    <col min="1" max="1" width="33.7109375" style="6" customWidth="1"/>
    <col min="2" max="2" width="50.85546875" style="6" customWidth="1"/>
    <col min="3" max="3" width="24.42578125" style="6" customWidth="1"/>
    <col min="4" max="4" width="24" style="6" customWidth="1"/>
  </cols>
  <sheetData>
    <row r="1" spans="1:4" ht="80.099999999999994" customHeight="1" thickBot="1">
      <c r="A1" s="1958" t="s">
        <v>447</v>
      </c>
      <c r="B1" s="1969"/>
      <c r="C1" s="1969"/>
      <c r="D1" s="1966"/>
    </row>
    <row r="2" spans="1:4" ht="52.15" customHeight="1" thickBot="1">
      <c r="A2" s="723" t="s">
        <v>350</v>
      </c>
      <c r="B2" s="724" t="s">
        <v>351</v>
      </c>
      <c r="C2" s="725" t="s">
        <v>474</v>
      </c>
      <c r="D2" s="726" t="s">
        <v>475</v>
      </c>
    </row>
    <row r="3" spans="1:4" ht="189">
      <c r="A3" s="1218" t="s">
        <v>1057</v>
      </c>
      <c r="B3" s="727" t="s">
        <v>1058</v>
      </c>
      <c r="C3" s="1828">
        <v>487.5</v>
      </c>
      <c r="D3" s="1829">
        <v>5850</v>
      </c>
    </row>
    <row r="4" spans="1:4" ht="189.75" thickBot="1">
      <c r="A4" s="1694" t="s">
        <v>788</v>
      </c>
      <c r="B4" s="1695" t="s">
        <v>1059</v>
      </c>
      <c r="C4" s="1830">
        <v>1072.5</v>
      </c>
      <c r="D4" s="1831">
        <v>12870</v>
      </c>
    </row>
    <row r="5" spans="1:4">
      <c r="A5" s="23"/>
      <c r="B5" s="23"/>
      <c r="C5" s="23"/>
      <c r="D5" s="23"/>
    </row>
    <row r="6" spans="1:4">
      <c r="A6" s="8" t="s">
        <v>352</v>
      </c>
      <c r="B6" s="33"/>
      <c r="C6" s="33"/>
      <c r="D6" s="34"/>
    </row>
    <row r="7" spans="1:4">
      <c r="A7" s="8" t="s">
        <v>353</v>
      </c>
      <c r="B7" s="33"/>
      <c r="C7" s="33"/>
      <c r="D7" s="34"/>
    </row>
    <row r="8" spans="1:4">
      <c r="A8" s="8" t="s">
        <v>354</v>
      </c>
      <c r="B8" s="33"/>
      <c r="C8" s="33"/>
      <c r="D8" s="34"/>
    </row>
    <row r="9" spans="1:4">
      <c r="A9" s="8" t="s">
        <v>355</v>
      </c>
      <c r="B9" s="33"/>
      <c r="C9" s="33"/>
      <c r="D9" s="34"/>
    </row>
    <row r="10" spans="1:4">
      <c r="A10" s="8" t="s">
        <v>356</v>
      </c>
      <c r="B10" s="33"/>
      <c r="C10" s="35"/>
      <c r="D10" s="35"/>
    </row>
    <row r="11" spans="1:4">
      <c r="A11" s="8" t="s">
        <v>357</v>
      </c>
    </row>
  </sheetData>
  <mergeCells count="1">
    <mergeCell ref="A1:D1"/>
  </mergeCells>
  <printOptions horizontalCentered="1"/>
  <pageMargins left="0.7" right="0.7" top="0.5" bottom="0.5" header="0.3" footer="0.3"/>
  <pageSetup scale="92" orientation="landscape" r:id="rId1"/>
  <headerFooter scaleWithDoc="0">
    <oddFooter>&amp;R2016 Data Tables</oddFooter>
  </headerFooter>
  <rowBreaks count="1" manualBreakCount="1">
    <brk id="36" max="16383"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24E31-569C-4D4D-91E7-3A8DB3336B7A}">
  <sheetPr>
    <pageSetUpPr fitToPage="1"/>
  </sheetPr>
  <dimension ref="A1:K33"/>
  <sheetViews>
    <sheetView zoomScale="80" zoomScaleNormal="80" workbookViewId="0">
      <selection sqref="A1:B1"/>
    </sheetView>
  </sheetViews>
  <sheetFormatPr defaultColWidth="9.140625" defaultRowHeight="12.75"/>
  <cols>
    <col min="1" max="1" width="52.7109375" style="6" customWidth="1"/>
    <col min="2" max="2" width="57.7109375" style="6" customWidth="1"/>
  </cols>
  <sheetData>
    <row r="1" spans="1:2" ht="80.099999999999994" customHeight="1" thickBot="1">
      <c r="A1" s="1958" t="s">
        <v>448</v>
      </c>
      <c r="B1" s="1966"/>
    </row>
    <row r="2" spans="1:2" s="136" customFormat="1" ht="45" customHeight="1" thickBot="1">
      <c r="A2" s="667" t="s">
        <v>358</v>
      </c>
      <c r="B2" s="661" t="s">
        <v>473</v>
      </c>
    </row>
    <row r="3" spans="1:2" ht="12.75" customHeight="1">
      <c r="A3" s="668"/>
      <c r="B3" s="662"/>
    </row>
    <row r="4" spans="1:2" ht="12.75" customHeight="1">
      <c r="A4" s="357" t="s">
        <v>1012</v>
      </c>
      <c r="B4" s="1832">
        <v>0.5</v>
      </c>
    </row>
    <row r="5" spans="1:2" ht="12.75" customHeight="1">
      <c r="A5" s="375"/>
      <c r="B5" s="663"/>
    </row>
    <row r="6" spans="1:2" ht="45">
      <c r="A6" s="357" t="s">
        <v>1013</v>
      </c>
      <c r="B6" s="664" t="s">
        <v>359</v>
      </c>
    </row>
    <row r="7" spans="1:2" ht="12.75" customHeight="1">
      <c r="A7" s="375"/>
      <c r="B7" s="665"/>
    </row>
    <row r="8" spans="1:2" ht="12.75" customHeight="1">
      <c r="A8" s="357" t="s">
        <v>1014</v>
      </c>
      <c r="B8" s="1832">
        <v>1.4</v>
      </c>
    </row>
    <row r="9" spans="1:2" ht="12.75" customHeight="1">
      <c r="A9" s="375"/>
      <c r="B9" s="1833"/>
    </row>
    <row r="10" spans="1:2" ht="12.75" customHeight="1">
      <c r="A10" s="357" t="s">
        <v>1015</v>
      </c>
      <c r="B10" s="1832">
        <v>1.8</v>
      </c>
    </row>
    <row r="11" spans="1:2" ht="12.75" customHeight="1">
      <c r="A11" s="375"/>
      <c r="B11" s="1832"/>
    </row>
    <row r="12" spans="1:2" ht="12.75" customHeight="1">
      <c r="A12" s="357" t="s">
        <v>1016</v>
      </c>
      <c r="B12" s="1832">
        <v>2.2000000000000002</v>
      </c>
    </row>
    <row r="13" spans="1:2" ht="12.75" customHeight="1">
      <c r="A13" s="375"/>
      <c r="B13" s="1832"/>
    </row>
    <row r="14" spans="1:2" ht="12.75" customHeight="1">
      <c r="A14" s="357" t="s">
        <v>1017</v>
      </c>
      <c r="B14" s="1832">
        <v>2.6</v>
      </c>
    </row>
    <row r="15" spans="1:2" ht="12.75" customHeight="1">
      <c r="A15" s="375"/>
      <c r="B15" s="1654"/>
    </row>
    <row r="16" spans="1:2" ht="12.75" customHeight="1">
      <c r="A16" s="357" t="s">
        <v>1018</v>
      </c>
      <c r="B16" s="1654" t="s">
        <v>1025</v>
      </c>
    </row>
    <row r="17" spans="1:2" ht="12.75" customHeight="1">
      <c r="A17" s="375"/>
      <c r="B17" s="1654"/>
    </row>
    <row r="18" spans="1:2" ht="12.75" customHeight="1">
      <c r="A18" s="357" t="s">
        <v>1019</v>
      </c>
      <c r="B18" s="1832">
        <v>9</v>
      </c>
    </row>
    <row r="19" spans="1:2" ht="12.75" customHeight="1">
      <c r="A19" s="375"/>
      <c r="B19" s="1832"/>
    </row>
    <row r="20" spans="1:2" ht="12.75" customHeight="1">
      <c r="A20" s="1652">
        <v>2013</v>
      </c>
      <c r="B20" s="1832">
        <v>12</v>
      </c>
    </row>
    <row r="21" spans="1:2" ht="12.75" customHeight="1">
      <c r="A21" s="1652"/>
      <c r="B21" s="1832"/>
    </row>
    <row r="22" spans="1:2" ht="12.75" customHeight="1">
      <c r="A22" s="1653">
        <v>2014</v>
      </c>
      <c r="B22" s="1832">
        <v>12</v>
      </c>
    </row>
    <row r="23" spans="1:2" ht="12.75" customHeight="1">
      <c r="A23" s="1652"/>
      <c r="B23" s="1832"/>
    </row>
    <row r="24" spans="1:2" ht="12.75" customHeight="1">
      <c r="A24" s="1653">
        <v>2015</v>
      </c>
      <c r="B24" s="1832">
        <v>26</v>
      </c>
    </row>
    <row r="25" spans="1:2" ht="12.75" customHeight="1">
      <c r="A25" s="1653"/>
      <c r="B25" s="1832"/>
    </row>
    <row r="26" spans="1:2" ht="12.75" customHeight="1">
      <c r="A26" s="1653">
        <v>2016</v>
      </c>
      <c r="B26" s="1832">
        <v>27</v>
      </c>
    </row>
    <row r="27" spans="1:2" ht="12.75" customHeight="1">
      <c r="A27" s="1653"/>
      <c r="B27" s="1832"/>
    </row>
    <row r="28" spans="1:2" ht="12.75" customHeight="1">
      <c r="A28" s="1653">
        <v>2017</v>
      </c>
      <c r="B28" s="1832">
        <v>28</v>
      </c>
    </row>
    <row r="29" spans="1:2" ht="12.75" customHeight="1">
      <c r="A29" s="1653"/>
      <c r="B29" s="1832"/>
    </row>
    <row r="30" spans="1:2" ht="12.75" customHeight="1">
      <c r="A30" s="1653">
        <v>2018</v>
      </c>
      <c r="B30" s="1832">
        <v>28</v>
      </c>
    </row>
    <row r="31" spans="1:2" ht="12.75" customHeight="1" thickBot="1">
      <c r="A31" s="669"/>
      <c r="B31" s="666"/>
    </row>
    <row r="32" spans="1:2" ht="12.75" customHeight="1">
      <c r="A32" s="23"/>
      <c r="B32" s="23"/>
    </row>
    <row r="33" spans="1:11" s="449" customFormat="1" ht="37.35" customHeight="1">
      <c r="A33" s="1967" t="s">
        <v>360</v>
      </c>
      <c r="B33" s="2155"/>
      <c r="K33" s="615"/>
    </row>
  </sheetData>
  <mergeCells count="2">
    <mergeCell ref="A1:B1"/>
    <mergeCell ref="A33:B33"/>
  </mergeCells>
  <printOptions horizontalCentered="1"/>
  <pageMargins left="0.7" right="0.7" top="0.5" bottom="0.5" header="0.3" footer="0.3"/>
  <pageSetup scale="96" orientation="landscape" r:id="rId1"/>
  <headerFooter scaleWithDoc="0">
    <oddFooter>&amp;R2016 Data Tables</oddFooter>
  </headerFooter>
  <rowBreaks count="1" manualBreakCount="1">
    <brk id="50" max="16383"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6A8F83-C828-4D0E-87E0-BD50F73F7B1F}">
  <sheetPr>
    <pageSetUpPr fitToPage="1"/>
  </sheetPr>
  <dimension ref="A1:L37"/>
  <sheetViews>
    <sheetView zoomScale="80" zoomScaleNormal="80" workbookViewId="0">
      <selection sqref="A1:I1"/>
    </sheetView>
  </sheetViews>
  <sheetFormatPr defaultColWidth="8.85546875" defaultRowHeight="12.75"/>
  <cols>
    <col min="1" max="1" width="13" bestFit="1" customWidth="1"/>
    <col min="2" max="2" width="17.28515625" bestFit="1" customWidth="1"/>
    <col min="3" max="9" width="16.7109375" customWidth="1"/>
  </cols>
  <sheetData>
    <row r="1" spans="1:9" ht="80.099999999999994" customHeight="1" thickBot="1">
      <c r="A1" s="1958" t="s">
        <v>1070</v>
      </c>
      <c r="B1" s="1969"/>
      <c r="C1" s="1969"/>
      <c r="D1" s="1969"/>
      <c r="E1" s="1969"/>
      <c r="F1" s="1969"/>
      <c r="G1" s="1969"/>
      <c r="H1" s="1969"/>
      <c r="I1" s="1969"/>
    </row>
    <row r="2" spans="1:9" ht="16.149999999999999" customHeight="1" thickBot="1">
      <c r="A2" s="2174" t="s">
        <v>361</v>
      </c>
      <c r="B2" s="2174" t="s">
        <v>362</v>
      </c>
      <c r="C2" s="2157" t="s">
        <v>202</v>
      </c>
      <c r="D2" s="2158"/>
      <c r="E2" s="2158"/>
      <c r="F2" s="2158"/>
      <c r="G2" s="2158"/>
      <c r="H2" s="2158"/>
      <c r="I2" s="2159"/>
    </row>
    <row r="3" spans="1:9" ht="16.149999999999999" customHeight="1" thickBot="1">
      <c r="A3" s="2175"/>
      <c r="B3" s="2175"/>
      <c r="C3" s="1795">
        <v>2009</v>
      </c>
      <c r="D3" s="1655">
        <v>2010</v>
      </c>
      <c r="E3" s="1655">
        <v>2011</v>
      </c>
      <c r="F3" s="1655">
        <v>2012</v>
      </c>
      <c r="G3" s="1655">
        <v>2013</v>
      </c>
      <c r="H3" s="1655">
        <v>2014</v>
      </c>
      <c r="I3" s="1656">
        <v>2015</v>
      </c>
    </row>
    <row r="4" spans="1:9" ht="16.149999999999999" customHeight="1">
      <c r="A4" s="2162" t="s">
        <v>363</v>
      </c>
      <c r="B4" s="1806" t="s">
        <v>364</v>
      </c>
      <c r="C4" s="1796" t="s">
        <v>1060</v>
      </c>
      <c r="D4" s="1722" t="s">
        <v>1060</v>
      </c>
      <c r="E4" s="1722" t="s">
        <v>1060</v>
      </c>
      <c r="F4" s="1722" t="s">
        <v>1060</v>
      </c>
      <c r="G4" s="1722" t="s">
        <v>1060</v>
      </c>
      <c r="H4" s="1722" t="s">
        <v>1061</v>
      </c>
      <c r="I4" s="1712">
        <v>0.15335799167973765</v>
      </c>
    </row>
    <row r="5" spans="1:9" ht="16.149999999999999" customHeight="1">
      <c r="A5" s="2163"/>
      <c r="B5" s="1807" t="s">
        <v>365</v>
      </c>
      <c r="C5" s="1797" t="s">
        <v>1060</v>
      </c>
      <c r="D5" s="1723" t="s">
        <v>1060</v>
      </c>
      <c r="E5" s="1723" t="s">
        <v>1060</v>
      </c>
      <c r="F5" s="1723" t="s">
        <v>1060</v>
      </c>
      <c r="G5" s="1723" t="s">
        <v>1060</v>
      </c>
      <c r="H5" s="1723" t="s">
        <v>1061</v>
      </c>
      <c r="I5" s="1701">
        <v>0.52053952210375198</v>
      </c>
    </row>
    <row r="6" spans="1:9" ht="16.149999999999999" customHeight="1" thickBot="1">
      <c r="A6" s="2163"/>
      <c r="B6" s="1808" t="s">
        <v>336</v>
      </c>
      <c r="C6" s="1798" t="s">
        <v>1060</v>
      </c>
      <c r="D6" s="1724" t="s">
        <v>1060</v>
      </c>
      <c r="E6" s="1724" t="s">
        <v>1060</v>
      </c>
      <c r="F6" s="1724" t="s">
        <v>1060</v>
      </c>
      <c r="G6" s="1724" t="s">
        <v>1060</v>
      </c>
      <c r="H6" s="1724" t="s">
        <v>1061</v>
      </c>
      <c r="I6" s="1713">
        <v>0.32610248621651039</v>
      </c>
    </row>
    <row r="7" spans="1:9" ht="16.149999999999999" customHeight="1" thickBot="1">
      <c r="A7" s="2163"/>
      <c r="B7" s="1809" t="s">
        <v>366</v>
      </c>
      <c r="C7" s="1799" t="s">
        <v>1060</v>
      </c>
      <c r="D7" s="1725" t="s">
        <v>1060</v>
      </c>
      <c r="E7" s="1725" t="s">
        <v>1060</v>
      </c>
      <c r="F7" s="1725" t="s">
        <v>1060</v>
      </c>
      <c r="G7" s="1725" t="s">
        <v>1060</v>
      </c>
      <c r="H7" s="1725" t="s">
        <v>1061</v>
      </c>
      <c r="I7" s="1714">
        <v>1166069</v>
      </c>
    </row>
    <row r="8" spans="1:9" ht="16.149999999999999" customHeight="1" thickBot="1">
      <c r="A8" s="2164"/>
      <c r="B8" s="1810" t="s">
        <v>1020</v>
      </c>
      <c r="C8" s="1800"/>
      <c r="D8" s="1715"/>
      <c r="E8" s="1715"/>
      <c r="F8" s="1715"/>
      <c r="G8" s="1715"/>
      <c r="H8" s="1715"/>
      <c r="I8" s="1716">
        <v>0.11353080553031716</v>
      </c>
    </row>
    <row r="9" spans="1:9" ht="16.149999999999999" customHeight="1">
      <c r="A9" s="2165" t="s">
        <v>367</v>
      </c>
      <c r="B9" s="1811" t="s">
        <v>1021</v>
      </c>
      <c r="C9" s="1801">
        <v>0.38899681932700958</v>
      </c>
      <c r="D9" s="1717">
        <v>0.3410612704470033</v>
      </c>
      <c r="E9" s="1717">
        <v>0.31268587276337484</v>
      </c>
      <c r="F9" s="1717">
        <v>0.29727636392117729</v>
      </c>
      <c r="G9" s="1717">
        <v>0.29228053998677628</v>
      </c>
      <c r="H9" s="1717">
        <v>0.27113319014163967</v>
      </c>
      <c r="I9" s="1712">
        <v>0.32567935244546664</v>
      </c>
    </row>
    <row r="10" spans="1:9" ht="16.149999999999999" customHeight="1">
      <c r="A10" s="2166"/>
      <c r="B10" s="1812" t="s">
        <v>1022</v>
      </c>
      <c r="C10" s="1802">
        <v>0.32629757874151971</v>
      </c>
      <c r="D10" s="1700">
        <v>0.34710180724900047</v>
      </c>
      <c r="E10" s="1700">
        <v>0.36266677641908002</v>
      </c>
      <c r="F10" s="1700">
        <v>0.38182946887791069</v>
      </c>
      <c r="G10" s="1700">
        <v>0.38634061603196374</v>
      </c>
      <c r="H10" s="1700">
        <v>0.40507524852758142</v>
      </c>
      <c r="I10" s="1701">
        <v>0.34594299807310441</v>
      </c>
    </row>
    <row r="11" spans="1:9" ht="16.149999999999999" customHeight="1" thickBot="1">
      <c r="A11" s="2166"/>
      <c r="B11" s="1813" t="s">
        <v>1023</v>
      </c>
      <c r="C11" s="1803">
        <v>0.28470560193147071</v>
      </c>
      <c r="D11" s="1718">
        <v>0.31183692230399629</v>
      </c>
      <c r="E11" s="1718">
        <v>0.32464735081754514</v>
      </c>
      <c r="F11" s="1718">
        <v>0.32089416720091202</v>
      </c>
      <c r="G11" s="1718">
        <v>0.32137884398125993</v>
      </c>
      <c r="H11" s="1718">
        <v>0.32379156133077891</v>
      </c>
      <c r="I11" s="1713">
        <v>0.328377649481429</v>
      </c>
    </row>
    <row r="12" spans="1:9" ht="16.149999999999999" customHeight="1" thickBot="1">
      <c r="A12" s="2166"/>
      <c r="B12" s="1809" t="s">
        <v>1024</v>
      </c>
      <c r="C12" s="1804">
        <v>3901690</v>
      </c>
      <c r="D12" s="1719">
        <v>3929121</v>
      </c>
      <c r="E12" s="1719">
        <v>3474487</v>
      </c>
      <c r="F12" s="1719">
        <v>3447230</v>
      </c>
      <c r="G12" s="1719">
        <v>3457418</v>
      </c>
      <c r="H12" s="1719">
        <v>3429901</v>
      </c>
      <c r="I12" s="1714">
        <v>2176558</v>
      </c>
    </row>
    <row r="13" spans="1:9" ht="16.149999999999999" customHeight="1" thickBot="1">
      <c r="A13" s="2167"/>
      <c r="B13" s="1810" t="s">
        <v>1020</v>
      </c>
      <c r="C13" s="1805">
        <v>0.37923545229267602</v>
      </c>
      <c r="D13" s="1720">
        <v>0.38635621457301778</v>
      </c>
      <c r="E13" s="1720">
        <v>0.3428348288730268</v>
      </c>
      <c r="F13" s="1720">
        <v>0.34285665977252822</v>
      </c>
      <c r="G13" s="1720">
        <v>0.34351114169914826</v>
      </c>
      <c r="H13" s="1720">
        <v>0.33862625728499401</v>
      </c>
      <c r="I13" s="1721">
        <v>0.2119140316940559</v>
      </c>
    </row>
    <row r="14" spans="1:9" ht="16.149999999999999" customHeight="1">
      <c r="A14" s="2168" t="s">
        <v>368</v>
      </c>
      <c r="B14" s="1814" t="s">
        <v>1021</v>
      </c>
      <c r="C14" s="1801">
        <v>0.36078529540409954</v>
      </c>
      <c r="D14" s="1717">
        <v>0.28249107174850402</v>
      </c>
      <c r="E14" s="1717">
        <v>0.202452281633169</v>
      </c>
      <c r="F14" s="1717">
        <v>0.2043019682750602</v>
      </c>
      <c r="G14" s="1717">
        <v>0.13705683003128258</v>
      </c>
      <c r="H14" s="1717">
        <v>0.37021908652060898</v>
      </c>
      <c r="I14" s="1712">
        <v>0.40314051588422878</v>
      </c>
    </row>
    <row r="15" spans="1:9" ht="16.149999999999999" customHeight="1">
      <c r="A15" s="2169"/>
      <c r="B15" s="1815" t="s">
        <v>1022</v>
      </c>
      <c r="C15" s="1802">
        <v>0.38308081718502029</v>
      </c>
      <c r="D15" s="1700">
        <v>0.53391541153565925</v>
      </c>
      <c r="E15" s="1700">
        <v>0.63714827455441791</v>
      </c>
      <c r="F15" s="1700">
        <v>0.65344448135536914</v>
      </c>
      <c r="G15" s="1700">
        <v>0.76501853782875684</v>
      </c>
      <c r="H15" s="1700">
        <v>0.41645005569996285</v>
      </c>
      <c r="I15" s="1701">
        <v>0.43498970653534091</v>
      </c>
    </row>
    <row r="16" spans="1:9" ht="16.149999999999999" customHeight="1" thickBot="1">
      <c r="A16" s="2169"/>
      <c r="B16" s="1816" t="s">
        <v>1023</v>
      </c>
      <c r="C16" s="1803">
        <v>0.25613388741088017</v>
      </c>
      <c r="D16" s="1718">
        <v>0.18359351671583668</v>
      </c>
      <c r="E16" s="1718">
        <v>0.16039944381241311</v>
      </c>
      <c r="F16" s="1718">
        <v>0.14225355036957066</v>
      </c>
      <c r="G16" s="1718">
        <v>9.792463213996061E-2</v>
      </c>
      <c r="H16" s="1718">
        <v>0.21333085777942817</v>
      </c>
      <c r="I16" s="1713">
        <v>0.16186977758043031</v>
      </c>
    </row>
    <row r="17" spans="1:9" ht="16.149999999999999" customHeight="1" thickBot="1">
      <c r="A17" s="2169"/>
      <c r="B17" s="1809" t="s">
        <v>1024</v>
      </c>
      <c r="C17" s="1804">
        <v>1470071</v>
      </c>
      <c r="D17" s="1719">
        <v>334892</v>
      </c>
      <c r="E17" s="1719">
        <v>197775</v>
      </c>
      <c r="F17" s="1719">
        <v>192656</v>
      </c>
      <c r="G17" s="1719">
        <v>138096</v>
      </c>
      <c r="H17" s="1719">
        <v>5386</v>
      </c>
      <c r="I17" s="1714">
        <v>24773</v>
      </c>
    </row>
    <row r="18" spans="1:9" ht="16.149999999999999" customHeight="1" thickBot="1">
      <c r="A18" s="2170"/>
      <c r="B18" s="1810" t="s">
        <v>1020</v>
      </c>
      <c r="C18" s="1805">
        <v>0.14288757963532381</v>
      </c>
      <c r="D18" s="1720">
        <v>3.2930420165423017E-2</v>
      </c>
      <c r="E18" s="1720">
        <v>1.9514868894418912E-2</v>
      </c>
      <c r="F18" s="1720">
        <v>1.9161295488011012E-2</v>
      </c>
      <c r="G18" s="1720">
        <v>1.3720503168574229E-2</v>
      </c>
      <c r="H18" s="1720">
        <v>5.317474241201066E-4</v>
      </c>
      <c r="I18" s="1721">
        <v>2.4119487315094963E-3</v>
      </c>
    </row>
    <row r="19" spans="1:9" ht="16.149999999999999" customHeight="1">
      <c r="A19" s="2171" t="s">
        <v>369</v>
      </c>
      <c r="B19" s="1817" t="s">
        <v>1021</v>
      </c>
      <c r="C19" s="1801">
        <v>0.47682713526220089</v>
      </c>
      <c r="D19" s="1717">
        <v>0.46428236338372592</v>
      </c>
      <c r="E19" s="1717">
        <v>0.41908203861488075</v>
      </c>
      <c r="F19" s="1717">
        <v>0.4153063012923599</v>
      </c>
      <c r="G19" s="1717">
        <v>0.39164799027971509</v>
      </c>
      <c r="H19" s="1717">
        <v>0.3997220675755575</v>
      </c>
      <c r="I19" s="1712">
        <v>0.38287460063339368</v>
      </c>
    </row>
    <row r="20" spans="1:9" ht="16.149999999999999" customHeight="1">
      <c r="A20" s="2172"/>
      <c r="B20" s="1818" t="s">
        <v>1022</v>
      </c>
      <c r="C20" s="1802">
        <v>0.3089149757170746</v>
      </c>
      <c r="D20" s="1700">
        <v>0.32468602048369155</v>
      </c>
      <c r="E20" s="1700">
        <v>0.35403583549060896</v>
      </c>
      <c r="F20" s="1700">
        <v>0.36037254895931664</v>
      </c>
      <c r="G20" s="1700">
        <v>0.37839518579919573</v>
      </c>
      <c r="H20" s="1700">
        <v>0.36256284768526309</v>
      </c>
      <c r="I20" s="1701">
        <v>0.37018051021050202</v>
      </c>
    </row>
    <row r="21" spans="1:9" ht="16.149999999999999" customHeight="1" thickBot="1">
      <c r="A21" s="2172"/>
      <c r="B21" s="1819" t="s">
        <v>1023</v>
      </c>
      <c r="C21" s="1803">
        <v>0.21425788902072451</v>
      </c>
      <c r="D21" s="1718">
        <v>0.21103161613258248</v>
      </c>
      <c r="E21" s="1718">
        <v>0.22688212589451029</v>
      </c>
      <c r="F21" s="1718">
        <v>0.22432114974832351</v>
      </c>
      <c r="G21" s="1718">
        <v>0.22995682392108918</v>
      </c>
      <c r="H21" s="1718">
        <v>0.23771508473917935</v>
      </c>
      <c r="I21" s="1713">
        <v>0.24694488915610435</v>
      </c>
    </row>
    <row r="22" spans="1:9" ht="16.149999999999999" customHeight="1" thickBot="1">
      <c r="A22" s="2172"/>
      <c r="B22" s="1809" t="s">
        <v>1024</v>
      </c>
      <c r="C22" s="1804">
        <v>1791794</v>
      </c>
      <c r="D22" s="1719">
        <v>1342922</v>
      </c>
      <c r="E22" s="1719">
        <v>1180115</v>
      </c>
      <c r="F22" s="1719">
        <v>1300876</v>
      </c>
      <c r="G22" s="1719">
        <v>1323418</v>
      </c>
      <c r="H22" s="1719">
        <v>1158555</v>
      </c>
      <c r="I22" s="1714">
        <v>1144312</v>
      </c>
    </row>
    <row r="23" spans="1:9" ht="16.149999999999999" customHeight="1" thickBot="1">
      <c r="A23" s="2173"/>
      <c r="B23" s="1810" t="s">
        <v>1020</v>
      </c>
      <c r="C23" s="1805">
        <v>0.17415832831549999</v>
      </c>
      <c r="D23" s="1720">
        <v>0.1320514843871762</v>
      </c>
      <c r="E23" s="1720">
        <v>0.11644439138079724</v>
      </c>
      <c r="F23" s="1720">
        <v>0.12938330199558704</v>
      </c>
      <c r="G23" s="1720">
        <v>0.13148795665586382</v>
      </c>
      <c r="H23" s="1720">
        <v>0.11438147733967138</v>
      </c>
      <c r="I23" s="1721">
        <v>0.11141250057930388</v>
      </c>
    </row>
    <row r="24" spans="1:9">
      <c r="A24" s="2160" t="s">
        <v>370</v>
      </c>
      <c r="B24" s="1820" t="s">
        <v>1021</v>
      </c>
      <c r="C24" s="1801">
        <v>0.45934618769501562</v>
      </c>
      <c r="D24" s="1717">
        <v>0.43221653608021476</v>
      </c>
      <c r="E24" s="1717">
        <v>0.42219941187417448</v>
      </c>
      <c r="F24" s="1717">
        <v>0.42103669906151608</v>
      </c>
      <c r="G24" s="1717">
        <v>0.4214348800671589</v>
      </c>
      <c r="H24" s="1717">
        <v>0.41477557381382241</v>
      </c>
      <c r="I24" s="1712">
        <v>0.42386524879341636</v>
      </c>
    </row>
    <row r="25" spans="1:9">
      <c r="A25" s="2160"/>
      <c r="B25" s="1821" t="s">
        <v>1022</v>
      </c>
      <c r="C25" s="1802">
        <v>0.29837747019761579</v>
      </c>
      <c r="D25" s="1700">
        <v>0.31044041422387814</v>
      </c>
      <c r="E25" s="1700">
        <v>0.31460055586655794</v>
      </c>
      <c r="F25" s="1700">
        <v>0.30685693042945844</v>
      </c>
      <c r="G25" s="1700">
        <v>0.31044975665589131</v>
      </c>
      <c r="H25" s="1700">
        <v>0.31743729524715958</v>
      </c>
      <c r="I25" s="1701">
        <v>0.31525309954306441</v>
      </c>
    </row>
    <row r="26" spans="1:9" ht="13.5" thickBot="1">
      <c r="A26" s="2160"/>
      <c r="B26" s="1822" t="s">
        <v>1023</v>
      </c>
      <c r="C26" s="1803">
        <v>0.24227634210736859</v>
      </c>
      <c r="D26" s="1718">
        <v>0.25734304969590704</v>
      </c>
      <c r="E26" s="1718">
        <v>0.26320003225926758</v>
      </c>
      <c r="F26" s="1718">
        <v>0.27210637050902542</v>
      </c>
      <c r="G26" s="1718">
        <v>0.26811536327694974</v>
      </c>
      <c r="H26" s="1718">
        <v>0.26778713093901807</v>
      </c>
      <c r="I26" s="1713">
        <v>0.26088165166351929</v>
      </c>
    </row>
    <row r="27" spans="1:9" ht="13.5" thickBot="1">
      <c r="A27" s="2160"/>
      <c r="B27" s="1809" t="s">
        <v>1024</v>
      </c>
      <c r="C27" s="1804">
        <v>3124750</v>
      </c>
      <c r="D27" s="1719">
        <v>4562750</v>
      </c>
      <c r="E27" s="1719">
        <v>5282203</v>
      </c>
      <c r="F27" s="1719">
        <v>5113673</v>
      </c>
      <c r="G27" s="1719">
        <v>5146005</v>
      </c>
      <c r="H27" s="1719">
        <v>5535027</v>
      </c>
      <c r="I27" s="1714">
        <v>5759236</v>
      </c>
    </row>
    <row r="28" spans="1:9" ht="13.5" thickBot="1">
      <c r="A28" s="2161"/>
      <c r="B28" s="1810" t="s">
        <v>1020</v>
      </c>
      <c r="C28" s="1805">
        <v>0.30371863975650021</v>
      </c>
      <c r="D28" s="1720">
        <v>0.44866188087438302</v>
      </c>
      <c r="E28" s="1720">
        <v>0.52120591085175705</v>
      </c>
      <c r="F28" s="1720">
        <v>0.50859874274387373</v>
      </c>
      <c r="G28" s="1720">
        <v>0.51128039847641371</v>
      </c>
      <c r="H28" s="1720">
        <v>0.54646051795121453</v>
      </c>
      <c r="I28" s="1721">
        <v>0.56073071346481362</v>
      </c>
    </row>
    <row r="29" spans="1:9">
      <c r="A29" t="s">
        <v>399</v>
      </c>
    </row>
    <row r="30" spans="1:9" ht="12.75" customHeight="1">
      <c r="A30" s="8" t="s">
        <v>300</v>
      </c>
    </row>
    <row r="31" spans="1:9" ht="12.75" customHeight="1">
      <c r="A31" s="2107" t="s">
        <v>371</v>
      </c>
      <c r="B31" s="2107"/>
      <c r="C31" s="2107"/>
      <c r="D31" s="2107"/>
      <c r="E31" s="2107"/>
      <c r="F31" s="2107"/>
      <c r="G31" s="2107"/>
      <c r="H31" s="2107"/>
      <c r="I31" s="2107"/>
    </row>
    <row r="32" spans="1:9" ht="12.75" customHeight="1">
      <c r="A32" s="2156" t="s">
        <v>372</v>
      </c>
      <c r="B32" s="2156"/>
      <c r="C32" s="2156"/>
      <c r="D32" s="2156"/>
      <c r="E32" s="2156"/>
      <c r="F32" s="2156"/>
      <c r="G32" s="2156"/>
      <c r="H32" s="2156"/>
      <c r="I32" s="2156"/>
    </row>
    <row r="33" spans="1:12">
      <c r="A33" s="128"/>
      <c r="B33" s="128"/>
      <c r="C33" s="128"/>
      <c r="D33" s="128"/>
      <c r="E33" s="128"/>
      <c r="F33" s="128"/>
      <c r="G33" s="128"/>
      <c r="H33" s="128"/>
      <c r="I33" s="90"/>
    </row>
    <row r="37" spans="1:12">
      <c r="L37" s="14"/>
    </row>
  </sheetData>
  <mergeCells count="11">
    <mergeCell ref="A1:I1"/>
    <mergeCell ref="A32:I32"/>
    <mergeCell ref="C2:I2"/>
    <mergeCell ref="A24:A28"/>
    <mergeCell ref="A4:A8"/>
    <mergeCell ref="A9:A13"/>
    <mergeCell ref="A14:A18"/>
    <mergeCell ref="A19:A23"/>
    <mergeCell ref="A2:A3"/>
    <mergeCell ref="B2:B3"/>
    <mergeCell ref="A31:I31"/>
  </mergeCells>
  <printOptions horizontalCentered="1"/>
  <pageMargins left="0.7" right="0.7" top="0.5" bottom="0.5" header="0.3" footer="0.3"/>
  <pageSetup scale="84" orientation="landscape" r:id="rId1"/>
  <headerFooter scaleWithDoc="0">
    <oddFooter>&amp;R2016 Data Tables</odd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028EC9-B2EB-4BCD-B7BA-642DB47F08FA}">
  <sheetPr>
    <pageSetUpPr fitToPage="1"/>
  </sheetPr>
  <dimension ref="A1:L35"/>
  <sheetViews>
    <sheetView zoomScale="80" zoomScaleNormal="80" workbookViewId="0">
      <selection sqref="A1:H1"/>
    </sheetView>
  </sheetViews>
  <sheetFormatPr defaultColWidth="8.85546875" defaultRowHeight="12.75"/>
  <cols>
    <col min="1" max="1" width="18.42578125" customWidth="1"/>
    <col min="2" max="8" width="14.7109375" customWidth="1"/>
  </cols>
  <sheetData>
    <row r="1" spans="1:8" ht="80.099999999999994" customHeight="1" thickBot="1">
      <c r="A1" s="1958" t="s">
        <v>449</v>
      </c>
      <c r="B1" s="1969"/>
      <c r="C1" s="1969"/>
      <c r="D1" s="1969"/>
      <c r="E1" s="1969"/>
      <c r="F1" s="1969"/>
      <c r="G1" s="1969"/>
      <c r="H1" s="1966"/>
    </row>
    <row r="2" spans="1:8" ht="15" customHeight="1" thickBot="1">
      <c r="A2" s="2176" t="s">
        <v>1032</v>
      </c>
      <c r="B2" s="2180" t="s">
        <v>1033</v>
      </c>
      <c r="C2" s="2180"/>
      <c r="D2" s="2180"/>
      <c r="E2" s="2180"/>
      <c r="F2" s="2180"/>
      <c r="G2" s="2180"/>
      <c r="H2" s="2181"/>
    </row>
    <row r="3" spans="1:8" ht="14.25" customHeight="1" thickBot="1">
      <c r="A3" s="2177"/>
      <c r="B3" s="1655">
        <v>2009</v>
      </c>
      <c r="C3" s="1655">
        <v>2010</v>
      </c>
      <c r="D3" s="1655">
        <v>2011</v>
      </c>
      <c r="E3" s="1655">
        <v>2012</v>
      </c>
      <c r="F3" s="1655">
        <v>2013</v>
      </c>
      <c r="G3" s="1655">
        <v>2014</v>
      </c>
      <c r="H3" s="1656">
        <v>2015</v>
      </c>
    </row>
    <row r="4" spans="1:8" ht="15">
      <c r="A4" s="121" t="s">
        <v>1027</v>
      </c>
      <c r="B4" s="1727" t="s">
        <v>1060</v>
      </c>
      <c r="C4" s="1727" t="s">
        <v>1060</v>
      </c>
      <c r="D4" s="1727" t="s">
        <v>1060</v>
      </c>
      <c r="E4" s="1727" t="s">
        <v>1060</v>
      </c>
      <c r="F4" s="1727" t="s">
        <v>1060</v>
      </c>
      <c r="G4" s="1727" t="s">
        <v>1061</v>
      </c>
      <c r="H4" s="1726">
        <v>83</v>
      </c>
    </row>
    <row r="5" spans="1:8">
      <c r="A5" s="122" t="s">
        <v>1026</v>
      </c>
      <c r="B5" s="1705">
        <v>439</v>
      </c>
      <c r="C5" s="1705">
        <v>380</v>
      </c>
      <c r="D5" s="1705">
        <v>321</v>
      </c>
      <c r="E5" s="1705">
        <v>325</v>
      </c>
      <c r="F5" s="1705">
        <v>330</v>
      </c>
      <c r="G5" s="1705">
        <v>318</v>
      </c>
      <c r="H5" s="1706">
        <v>213</v>
      </c>
    </row>
    <row r="6" spans="1:8">
      <c r="A6" s="111" t="s">
        <v>1028</v>
      </c>
      <c r="B6" s="1705">
        <v>128</v>
      </c>
      <c r="C6" s="1705">
        <v>48</v>
      </c>
      <c r="D6" s="1705">
        <v>18</v>
      </c>
      <c r="E6" s="1705">
        <v>20</v>
      </c>
      <c r="F6" s="1705">
        <v>13</v>
      </c>
      <c r="G6" s="1705">
        <v>5</v>
      </c>
      <c r="H6" s="1706">
        <v>5</v>
      </c>
    </row>
    <row r="7" spans="1:8">
      <c r="A7" s="112" t="s">
        <v>1029</v>
      </c>
      <c r="B7" s="1705">
        <v>296</v>
      </c>
      <c r="C7" s="1705">
        <v>227</v>
      </c>
      <c r="D7" s="1705">
        <v>211</v>
      </c>
      <c r="E7" s="1705">
        <v>226</v>
      </c>
      <c r="F7" s="1705">
        <v>196</v>
      </c>
      <c r="G7" s="1705">
        <v>159</v>
      </c>
      <c r="H7" s="1706">
        <v>146</v>
      </c>
    </row>
    <row r="8" spans="1:8" ht="13.5" thickBot="1">
      <c r="A8" s="182" t="s">
        <v>1030</v>
      </c>
      <c r="B8" s="1707">
        <v>486</v>
      </c>
      <c r="C8" s="1707">
        <v>673</v>
      </c>
      <c r="D8" s="1707">
        <v>768</v>
      </c>
      <c r="E8" s="1707">
        <v>721</v>
      </c>
      <c r="F8" s="1707">
        <v>702</v>
      </c>
      <c r="G8" s="1707">
        <v>776</v>
      </c>
      <c r="H8" s="1708">
        <v>787</v>
      </c>
    </row>
    <row r="9" spans="1:8" ht="27" thickTop="1" thickBot="1">
      <c r="A9" s="114" t="s">
        <v>1031</v>
      </c>
      <c r="B9" s="1709">
        <v>1349</v>
      </c>
      <c r="C9" s="1709">
        <v>1328</v>
      </c>
      <c r="D9" s="1709">
        <v>1318</v>
      </c>
      <c r="E9" s="1709">
        <v>1292</v>
      </c>
      <c r="F9" s="1709">
        <v>1241</v>
      </c>
      <c r="G9" s="1709">
        <v>1258</v>
      </c>
      <c r="H9" s="1710">
        <v>1234</v>
      </c>
    </row>
    <row r="10" spans="1:8" ht="15" customHeight="1">
      <c r="A10" s="2176" t="s">
        <v>373</v>
      </c>
      <c r="B10" s="2178" t="s">
        <v>1035</v>
      </c>
      <c r="C10" s="2178"/>
      <c r="D10" s="2178"/>
      <c r="E10" s="2178"/>
      <c r="F10" s="2178"/>
      <c r="G10" s="2178"/>
      <c r="H10" s="2179"/>
    </row>
    <row r="11" spans="1:8" ht="14.25" customHeight="1" thickBot="1">
      <c r="A11" s="2177"/>
      <c r="B11" s="1657">
        <v>2009</v>
      </c>
      <c r="C11" s="1657">
        <v>2010</v>
      </c>
      <c r="D11" s="1657">
        <v>2011</v>
      </c>
      <c r="E11" s="1657">
        <v>2012</v>
      </c>
      <c r="F11" s="1657">
        <v>2013</v>
      </c>
      <c r="G11" s="1657">
        <v>2014</v>
      </c>
      <c r="H11" s="1658">
        <v>2015</v>
      </c>
    </row>
    <row r="12" spans="1:8" ht="15">
      <c r="A12" s="121" t="s">
        <v>1027</v>
      </c>
      <c r="B12" s="1728" t="s">
        <v>1060</v>
      </c>
      <c r="C12" s="1728" t="s">
        <v>1060</v>
      </c>
      <c r="D12" s="1728" t="s">
        <v>1060</v>
      </c>
      <c r="E12" s="1728" t="s">
        <v>1060</v>
      </c>
      <c r="F12" s="1728" t="s">
        <v>1060</v>
      </c>
      <c r="G12" s="1728" t="s">
        <v>1060</v>
      </c>
      <c r="H12" s="1712">
        <v>6.7260940032414909E-2</v>
      </c>
    </row>
    <row r="13" spans="1:8" ht="17.45" customHeight="1">
      <c r="A13" s="122" t="s">
        <v>1026</v>
      </c>
      <c r="B13" s="1700">
        <v>0.32542624166048922</v>
      </c>
      <c r="C13" s="1700">
        <v>0.28614457831325302</v>
      </c>
      <c r="D13" s="1700">
        <v>0.24355083459787558</v>
      </c>
      <c r="E13" s="1700">
        <v>0.25154798761609909</v>
      </c>
      <c r="F13" s="1700">
        <v>0.26591458501208703</v>
      </c>
      <c r="G13" s="1700">
        <v>0.25278219395866453</v>
      </c>
      <c r="H13" s="1701">
        <v>0.17260940032414912</v>
      </c>
    </row>
    <row r="14" spans="1:8">
      <c r="A14" s="115" t="s">
        <v>1028</v>
      </c>
      <c r="B14" s="1700">
        <v>9.4885100074128981E-2</v>
      </c>
      <c r="C14" s="1700">
        <v>3.614457831325301E-2</v>
      </c>
      <c r="D14" s="1700">
        <v>1.3657056145675266E-2</v>
      </c>
      <c r="E14" s="1700">
        <v>1.5479876160990712E-2</v>
      </c>
      <c r="F14" s="1700">
        <v>1.0475423045930701E-2</v>
      </c>
      <c r="G14" s="1700">
        <v>3.9745627980922096E-3</v>
      </c>
      <c r="H14" s="1701">
        <v>4.0518638573743921E-3</v>
      </c>
    </row>
    <row r="15" spans="1:8" ht="13.15" customHeight="1">
      <c r="A15" s="112" t="s">
        <v>1029</v>
      </c>
      <c r="B15" s="1700">
        <v>0.21942179392142327</v>
      </c>
      <c r="C15" s="1700">
        <v>0.17093373493975902</v>
      </c>
      <c r="D15" s="1700">
        <v>0.16009104704097116</v>
      </c>
      <c r="E15" s="1700">
        <v>0.17492260061919504</v>
      </c>
      <c r="F15" s="1700">
        <v>0.15793714746172441</v>
      </c>
      <c r="G15" s="1700">
        <v>0.12639109697933226</v>
      </c>
      <c r="H15" s="1701">
        <v>0.11831442463533225</v>
      </c>
    </row>
    <row r="16" spans="1:8" ht="13.9" customHeight="1" thickBot="1">
      <c r="A16" s="113" t="s">
        <v>1030</v>
      </c>
      <c r="B16" s="1702">
        <v>0.36026686434395849</v>
      </c>
      <c r="C16" s="1702">
        <v>0.50677710843373491</v>
      </c>
      <c r="D16" s="1702">
        <v>0.58270106221547802</v>
      </c>
      <c r="E16" s="1702">
        <v>0.55804953560371517</v>
      </c>
      <c r="F16" s="1702">
        <v>0.5656728444802579</v>
      </c>
      <c r="G16" s="1702">
        <v>0.61685214626391094</v>
      </c>
      <c r="H16" s="1703">
        <v>0.63776337115072934</v>
      </c>
    </row>
    <row r="17" spans="1:9" ht="26.25" customHeight="1" thickTop="1" thickBot="1">
      <c r="A17" s="183" t="s">
        <v>1034</v>
      </c>
      <c r="B17" s="1711">
        <v>1</v>
      </c>
      <c r="C17" s="1711">
        <v>1</v>
      </c>
      <c r="D17" s="1711">
        <v>1</v>
      </c>
      <c r="E17" s="1711">
        <v>1</v>
      </c>
      <c r="F17" s="1711">
        <v>1</v>
      </c>
      <c r="G17" s="1711">
        <v>1</v>
      </c>
      <c r="H17" s="1704">
        <v>1</v>
      </c>
    </row>
    <row r="18" spans="1:9" ht="12.75" customHeight="1">
      <c r="A18" t="s">
        <v>399</v>
      </c>
    </row>
    <row r="19" spans="1:9">
      <c r="A19" s="8" t="s">
        <v>300</v>
      </c>
    </row>
    <row r="20" spans="1:9" ht="23.25" customHeight="1">
      <c r="A20" s="2107" t="s">
        <v>371</v>
      </c>
      <c r="B20" s="2108"/>
      <c r="C20" s="2108"/>
      <c r="D20" s="2108"/>
      <c r="E20" s="2108"/>
      <c r="F20" s="2108"/>
      <c r="G20" s="2108"/>
      <c r="H20" s="2108"/>
      <c r="I20" s="565"/>
    </row>
    <row r="21" spans="1:9">
      <c r="A21" s="1698" t="s">
        <v>372</v>
      </c>
      <c r="B21" s="1698"/>
      <c r="C21" s="1698"/>
      <c r="D21" s="1698"/>
      <c r="E21" s="1698"/>
      <c r="F21" s="1698"/>
      <c r="G21" s="1698"/>
      <c r="H21" s="1698"/>
      <c r="I21" s="1698"/>
    </row>
    <row r="33" spans="6:12">
      <c r="L33" s="14"/>
    </row>
    <row r="35" spans="6:12">
      <c r="F35" s="14"/>
    </row>
  </sheetData>
  <mergeCells count="6">
    <mergeCell ref="A20:H20"/>
    <mergeCell ref="A1:H1"/>
    <mergeCell ref="A10:A11"/>
    <mergeCell ref="B10:H10"/>
    <mergeCell ref="A2:A3"/>
    <mergeCell ref="B2:H2"/>
  </mergeCells>
  <printOptions horizontalCentered="1"/>
  <pageMargins left="0.7" right="0.7" top="0.5" bottom="0.5" header="0.3" footer="0.3"/>
  <pageSetup orientation="landscape" r:id="rId1"/>
  <headerFooter scaleWithDoc="0">
    <oddFooter>&amp;R2016 Data Tables</odd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6AA59A-F288-4F42-9A01-FE7351782BA5}">
  <sheetPr>
    <pageSetUpPr fitToPage="1"/>
  </sheetPr>
  <dimension ref="A1:XEP38"/>
  <sheetViews>
    <sheetView zoomScale="80" zoomScaleNormal="80" workbookViewId="0">
      <selection sqref="A1:I1"/>
    </sheetView>
  </sheetViews>
  <sheetFormatPr defaultColWidth="8.85546875" defaultRowHeight="12.75"/>
  <cols>
    <col min="1" max="1" width="22.140625" customWidth="1"/>
    <col min="2" max="2" width="10.7109375" customWidth="1"/>
    <col min="3" max="9" width="13.7109375" customWidth="1"/>
  </cols>
  <sheetData>
    <row r="1" spans="1:13" ht="120" customHeight="1" thickBot="1">
      <c r="A1" s="1958" t="s">
        <v>489</v>
      </c>
      <c r="B1" s="1969"/>
      <c r="C1" s="1969"/>
      <c r="D1" s="1969"/>
      <c r="E1" s="1969"/>
      <c r="F1" s="1969"/>
      <c r="G1" s="1969"/>
      <c r="H1" s="1969"/>
      <c r="I1" s="1966"/>
    </row>
    <row r="2" spans="1:13" ht="12.75" customHeight="1">
      <c r="A2" s="2182" t="s">
        <v>559</v>
      </c>
      <c r="B2" s="2184" t="s">
        <v>1032</v>
      </c>
      <c r="C2" s="2187" t="s">
        <v>374</v>
      </c>
      <c r="D2" s="2187"/>
      <c r="E2" s="2187"/>
      <c r="F2" s="2187"/>
      <c r="G2" s="2187"/>
      <c r="H2" s="2187"/>
      <c r="I2" s="2188"/>
    </row>
    <row r="3" spans="1:13" ht="12.75" customHeight="1" thickBot="1">
      <c r="A3" s="2182"/>
      <c r="B3" s="2185"/>
      <c r="C3" s="2189"/>
      <c r="D3" s="2189"/>
      <c r="E3" s="2189"/>
      <c r="F3" s="2189"/>
      <c r="G3" s="2189"/>
      <c r="H3" s="2189"/>
      <c r="I3" s="2190"/>
    </row>
    <row r="4" spans="1:13" ht="13.5" customHeight="1" thickBot="1">
      <c r="A4" s="2183"/>
      <c r="B4" s="2186"/>
      <c r="C4" s="1659">
        <v>2009</v>
      </c>
      <c r="D4" s="1659">
        <v>2010</v>
      </c>
      <c r="E4" s="1659">
        <v>2011</v>
      </c>
      <c r="F4" s="1659">
        <v>2012</v>
      </c>
      <c r="G4" s="1659">
        <v>2013</v>
      </c>
      <c r="H4" s="1659">
        <v>2014</v>
      </c>
      <c r="I4" s="1660">
        <v>2015</v>
      </c>
    </row>
    <row r="5" spans="1:13" ht="12.75" customHeight="1">
      <c r="A5" s="2191" t="s">
        <v>339</v>
      </c>
      <c r="B5" s="173" t="s">
        <v>1027</v>
      </c>
      <c r="C5" s="659" t="s">
        <v>1060</v>
      </c>
      <c r="D5" s="659" t="s">
        <v>1060</v>
      </c>
      <c r="E5" s="659" t="s">
        <v>1060</v>
      </c>
      <c r="F5" s="659" t="s">
        <v>1060</v>
      </c>
      <c r="G5" s="659" t="s">
        <v>1060</v>
      </c>
      <c r="H5" s="659" t="s">
        <v>1060</v>
      </c>
      <c r="I5" s="1665">
        <v>351.2</v>
      </c>
    </row>
    <row r="6" spans="1:13">
      <c r="A6" s="2192"/>
      <c r="B6" s="116" t="s">
        <v>1026</v>
      </c>
      <c r="C6" s="1666">
        <v>265</v>
      </c>
      <c r="D6" s="1666">
        <v>265.5</v>
      </c>
      <c r="E6" s="1666">
        <v>268.3</v>
      </c>
      <c r="F6" s="1666">
        <v>258.10000000000002</v>
      </c>
      <c r="G6" s="1666">
        <v>270</v>
      </c>
      <c r="H6" s="1666">
        <v>275.89999999999998</v>
      </c>
      <c r="I6" s="1667">
        <v>278.8</v>
      </c>
    </row>
    <row r="7" spans="1:13">
      <c r="A7" s="2192"/>
      <c r="B7" s="117" t="s">
        <v>1028</v>
      </c>
      <c r="C7" s="1666">
        <v>237.7</v>
      </c>
      <c r="D7" s="1666">
        <v>219.3</v>
      </c>
      <c r="E7" s="1666">
        <v>193.5</v>
      </c>
      <c r="F7" s="1666">
        <v>351.8</v>
      </c>
      <c r="G7" s="1666">
        <v>310.39999999999998</v>
      </c>
      <c r="H7" s="1666">
        <v>329</v>
      </c>
      <c r="I7" s="1667">
        <v>231.7</v>
      </c>
    </row>
    <row r="8" spans="1:13">
      <c r="A8" s="2192"/>
      <c r="B8" s="118" t="s">
        <v>1029</v>
      </c>
      <c r="C8" s="1666">
        <v>227.5</v>
      </c>
      <c r="D8" s="1666">
        <v>251.8</v>
      </c>
      <c r="E8" s="1666">
        <v>245.4</v>
      </c>
      <c r="F8" s="1666">
        <v>244.4</v>
      </c>
      <c r="G8" s="1666">
        <v>246.8</v>
      </c>
      <c r="H8" s="1666">
        <v>253.4</v>
      </c>
      <c r="I8" s="1667">
        <v>268</v>
      </c>
    </row>
    <row r="9" spans="1:13">
      <c r="A9" s="2193"/>
      <c r="B9" s="178" t="s">
        <v>1030</v>
      </c>
      <c r="C9" s="1668">
        <v>228.3</v>
      </c>
      <c r="D9" s="1668">
        <v>228.3</v>
      </c>
      <c r="E9" s="1668">
        <v>230</v>
      </c>
      <c r="F9" s="1668">
        <v>229</v>
      </c>
      <c r="G9" s="1668">
        <v>243.1</v>
      </c>
      <c r="H9" s="1668">
        <v>248</v>
      </c>
      <c r="I9" s="1669">
        <v>260.8</v>
      </c>
    </row>
    <row r="10" spans="1:13">
      <c r="A10" s="120" t="s">
        <v>1040</v>
      </c>
      <c r="B10" s="123" t="s">
        <v>150</v>
      </c>
      <c r="C10" s="1670">
        <v>232.91</v>
      </c>
      <c r="D10" s="1670">
        <v>238.48</v>
      </c>
      <c r="E10" s="1670">
        <v>239.88</v>
      </c>
      <c r="F10" s="1670">
        <v>240.13</v>
      </c>
      <c r="G10" s="1670">
        <v>250.27</v>
      </c>
      <c r="H10" s="1670">
        <v>253.39</v>
      </c>
      <c r="I10" s="1671">
        <v>264.89999999999998</v>
      </c>
    </row>
    <row r="11" spans="1:13" ht="12.75" customHeight="1">
      <c r="A11" s="2194" t="s">
        <v>214</v>
      </c>
      <c r="B11" s="124" t="s">
        <v>1027</v>
      </c>
      <c r="C11" s="660" t="s">
        <v>1060</v>
      </c>
      <c r="D11" s="660" t="s">
        <v>1060</v>
      </c>
      <c r="E11" s="660" t="s">
        <v>1060</v>
      </c>
      <c r="F11" s="660" t="s">
        <v>1060</v>
      </c>
      <c r="G11" s="660" t="s">
        <v>1060</v>
      </c>
      <c r="H11" s="660" t="s">
        <v>1060</v>
      </c>
      <c r="I11" s="1672">
        <v>166.8</v>
      </c>
      <c r="M11" s="63"/>
    </row>
    <row r="12" spans="1:13">
      <c r="A12" s="2192"/>
      <c r="B12" s="179" t="s">
        <v>1026</v>
      </c>
      <c r="C12" s="1668">
        <v>174.6</v>
      </c>
      <c r="D12" s="1668">
        <v>182.5</v>
      </c>
      <c r="E12" s="1668">
        <v>168.7</v>
      </c>
      <c r="F12" s="1668">
        <v>181.8</v>
      </c>
      <c r="G12" s="1668">
        <v>179.7</v>
      </c>
      <c r="H12" s="1668">
        <v>180.1</v>
      </c>
      <c r="I12" s="1669">
        <v>208.2</v>
      </c>
    </row>
    <row r="13" spans="1:13">
      <c r="A13" s="2192"/>
      <c r="B13" s="117" t="s">
        <v>1028</v>
      </c>
      <c r="C13" s="1666">
        <v>144.5</v>
      </c>
      <c r="D13" s="1666">
        <v>159.69999999999999</v>
      </c>
      <c r="E13" s="1666">
        <v>245.3</v>
      </c>
      <c r="F13" s="1666">
        <v>179.7</v>
      </c>
      <c r="G13" s="1666">
        <v>194.1</v>
      </c>
      <c r="H13" s="1666">
        <v>252.6</v>
      </c>
      <c r="I13" s="1663" t="s">
        <v>1060</v>
      </c>
    </row>
    <row r="14" spans="1:13">
      <c r="A14" s="2192"/>
      <c r="B14" s="118" t="s">
        <v>1029</v>
      </c>
      <c r="C14" s="1666">
        <v>184.5</v>
      </c>
      <c r="D14" s="1666">
        <v>255.6</v>
      </c>
      <c r="E14" s="1666">
        <v>191.5</v>
      </c>
      <c r="F14" s="1666">
        <v>201.4</v>
      </c>
      <c r="G14" s="1666">
        <v>181.7</v>
      </c>
      <c r="H14" s="1666">
        <v>157</v>
      </c>
      <c r="I14" s="1667">
        <v>195.1</v>
      </c>
    </row>
    <row r="15" spans="1:13">
      <c r="A15" s="2193"/>
      <c r="B15" s="178" t="s">
        <v>1030</v>
      </c>
      <c r="C15" s="1668">
        <v>171.9</v>
      </c>
      <c r="D15" s="1668">
        <v>179.2</v>
      </c>
      <c r="E15" s="1668">
        <v>191.2</v>
      </c>
      <c r="F15" s="1668">
        <v>180.5</v>
      </c>
      <c r="G15" s="1668">
        <v>185.6</v>
      </c>
      <c r="H15" s="1668">
        <v>198.5</v>
      </c>
      <c r="I15" s="1669">
        <v>214.3</v>
      </c>
    </row>
    <row r="16" spans="1:13">
      <c r="A16" s="120" t="s">
        <v>1039</v>
      </c>
      <c r="B16" s="125" t="s">
        <v>150</v>
      </c>
      <c r="C16" s="1673">
        <v>176.82</v>
      </c>
      <c r="D16" s="1673">
        <v>181.04</v>
      </c>
      <c r="E16" s="1673">
        <v>183.76</v>
      </c>
      <c r="F16" s="1673">
        <v>181.06</v>
      </c>
      <c r="G16" s="1673">
        <v>185.56</v>
      </c>
      <c r="H16" s="1673">
        <v>187.12</v>
      </c>
      <c r="I16" s="1674">
        <v>196.79</v>
      </c>
    </row>
    <row r="17" spans="1:16370" ht="12.75" customHeight="1">
      <c r="A17" s="2194" t="s">
        <v>375</v>
      </c>
      <c r="B17" s="124" t="s">
        <v>1027</v>
      </c>
      <c r="C17" s="660" t="s">
        <v>1060</v>
      </c>
      <c r="D17" s="660" t="s">
        <v>1060</v>
      </c>
      <c r="E17" s="660" t="s">
        <v>1060</v>
      </c>
      <c r="F17" s="660" t="s">
        <v>1060</v>
      </c>
      <c r="G17" s="1699" t="s">
        <v>1060</v>
      </c>
      <c r="H17" s="660" t="s">
        <v>1060</v>
      </c>
      <c r="I17" s="1675">
        <v>332.9</v>
      </c>
    </row>
    <row r="18" spans="1:16370">
      <c r="A18" s="2192"/>
      <c r="B18" s="116" t="s">
        <v>1026</v>
      </c>
      <c r="C18" s="1666">
        <v>205.7</v>
      </c>
      <c r="D18" s="1666">
        <v>212.7</v>
      </c>
      <c r="E18" s="1666">
        <v>229.5</v>
      </c>
      <c r="F18" s="1666">
        <v>220.3</v>
      </c>
      <c r="G18" s="1666">
        <v>205.5</v>
      </c>
      <c r="H18" s="1666">
        <v>208.4</v>
      </c>
      <c r="I18" s="1667">
        <v>212.6</v>
      </c>
    </row>
    <row r="19" spans="1:16370">
      <c r="A19" s="2192"/>
      <c r="B19" s="117" t="s">
        <v>1028</v>
      </c>
      <c r="C19" s="1666">
        <v>295.10000000000002</v>
      </c>
      <c r="D19" s="1666">
        <v>342</v>
      </c>
      <c r="E19" s="1666">
        <v>741.1</v>
      </c>
      <c r="F19" s="1666">
        <v>207</v>
      </c>
      <c r="G19" s="1666">
        <v>311</v>
      </c>
      <c r="H19" s="1664" t="s">
        <v>1060</v>
      </c>
      <c r="I19" s="1663" t="s">
        <v>1060</v>
      </c>
    </row>
    <row r="20" spans="1:16370" ht="12.75" customHeight="1">
      <c r="A20" s="2192"/>
      <c r="B20" s="118" t="s">
        <v>1029</v>
      </c>
      <c r="C20" s="1666">
        <v>298.89999999999998</v>
      </c>
      <c r="D20" s="1666">
        <v>241.3</v>
      </c>
      <c r="E20" s="1666">
        <v>262.60000000000002</v>
      </c>
      <c r="F20" s="1666">
        <v>258.2</v>
      </c>
      <c r="G20" s="1666">
        <v>289.39999999999998</v>
      </c>
      <c r="H20" s="1666">
        <v>256.2</v>
      </c>
      <c r="I20" s="1667">
        <v>239.5</v>
      </c>
    </row>
    <row r="21" spans="1:16370">
      <c r="A21" s="2193"/>
      <c r="B21" s="178" t="s">
        <v>1030</v>
      </c>
      <c r="C21" s="1668">
        <v>295.10000000000002</v>
      </c>
      <c r="D21" s="1668">
        <v>261.60000000000002</v>
      </c>
      <c r="E21" s="1668">
        <v>275.5</v>
      </c>
      <c r="F21" s="1668">
        <v>287.2</v>
      </c>
      <c r="G21" s="1668">
        <v>309.60000000000002</v>
      </c>
      <c r="H21" s="1668">
        <v>295.7</v>
      </c>
      <c r="I21" s="1669">
        <v>323.8</v>
      </c>
    </row>
    <row r="22" spans="1:16370">
      <c r="A22" s="120" t="s">
        <v>1038</v>
      </c>
      <c r="B22" s="123" t="s">
        <v>150</v>
      </c>
      <c r="C22" s="1670">
        <v>236.6</v>
      </c>
      <c r="D22" s="1670">
        <v>245.58</v>
      </c>
      <c r="E22" s="1670">
        <v>256.20999999999998</v>
      </c>
      <c r="F22" s="1670">
        <v>260.19</v>
      </c>
      <c r="G22" s="1670">
        <v>265.45</v>
      </c>
      <c r="H22" s="1670">
        <v>267.48</v>
      </c>
      <c r="I22" s="1671">
        <v>286.83999999999997</v>
      </c>
    </row>
    <row r="23" spans="1:16370" ht="12.75" customHeight="1">
      <c r="A23" s="2194" t="s">
        <v>376</v>
      </c>
      <c r="B23" s="124" t="s">
        <v>1027</v>
      </c>
      <c r="C23" s="660" t="s">
        <v>1060</v>
      </c>
      <c r="D23" s="660" t="s">
        <v>1060</v>
      </c>
      <c r="E23" s="660" t="s">
        <v>1060</v>
      </c>
      <c r="F23" s="660" t="s">
        <v>1060</v>
      </c>
      <c r="G23" s="660" t="s">
        <v>1060</v>
      </c>
      <c r="H23" s="660" t="s">
        <v>1060</v>
      </c>
      <c r="I23" s="1672">
        <v>328.8</v>
      </c>
    </row>
    <row r="24" spans="1:16370">
      <c r="A24" s="2192"/>
      <c r="B24" s="116" t="s">
        <v>1026</v>
      </c>
      <c r="C24" s="1666">
        <v>150.6</v>
      </c>
      <c r="D24" s="1666">
        <v>154.19999999999999</v>
      </c>
      <c r="E24" s="1666">
        <v>145.4</v>
      </c>
      <c r="F24" s="1666">
        <v>153</v>
      </c>
      <c r="G24" s="1666">
        <v>165.2</v>
      </c>
      <c r="H24" s="1666">
        <v>165.6</v>
      </c>
      <c r="I24" s="1667">
        <v>166.7</v>
      </c>
    </row>
    <row r="25" spans="1:16370">
      <c r="A25" s="2192"/>
      <c r="B25" s="117" t="s">
        <v>1028</v>
      </c>
      <c r="C25" s="1666">
        <v>175.6</v>
      </c>
      <c r="D25" s="1666">
        <v>152.1</v>
      </c>
      <c r="E25" s="1666">
        <v>252.9</v>
      </c>
      <c r="F25" s="1666">
        <v>230</v>
      </c>
      <c r="G25" s="1666">
        <v>273.89999999999998</v>
      </c>
      <c r="H25" s="1666">
        <v>415.1</v>
      </c>
      <c r="I25" s="1667">
        <v>423.4</v>
      </c>
    </row>
    <row r="26" spans="1:16370">
      <c r="A26" s="2192"/>
      <c r="B26" s="118" t="s">
        <v>1029</v>
      </c>
      <c r="C26" s="1666">
        <v>227</v>
      </c>
      <c r="D26" s="1666">
        <v>214</v>
      </c>
      <c r="E26" s="1666">
        <v>217.7</v>
      </c>
      <c r="F26" s="1666">
        <v>252.3</v>
      </c>
      <c r="G26" s="1666">
        <v>170.6</v>
      </c>
      <c r="H26" s="1666">
        <v>187.4</v>
      </c>
      <c r="I26" s="1667">
        <v>214.4</v>
      </c>
    </row>
    <row r="27" spans="1:16370" ht="13.15" customHeight="1">
      <c r="A27" s="2193"/>
      <c r="B27" s="178" t="s">
        <v>1030</v>
      </c>
      <c r="C27" s="1668">
        <v>187.3</v>
      </c>
      <c r="D27" s="1668">
        <v>191.6</v>
      </c>
      <c r="E27" s="1668">
        <v>195.7</v>
      </c>
      <c r="F27" s="1668">
        <v>188.7</v>
      </c>
      <c r="G27" s="1668">
        <v>195</v>
      </c>
      <c r="H27" s="1668">
        <v>200.6</v>
      </c>
      <c r="I27" s="1669">
        <v>211</v>
      </c>
    </row>
    <row r="28" spans="1:16370" ht="13.5" thickBot="1">
      <c r="A28" s="172" t="s">
        <v>1037</v>
      </c>
      <c r="B28" s="180" t="s">
        <v>150</v>
      </c>
      <c r="C28" s="1676">
        <v>175.52</v>
      </c>
      <c r="D28" s="1676">
        <v>175.48</v>
      </c>
      <c r="E28" s="1676">
        <v>179.63</v>
      </c>
      <c r="F28" s="1676">
        <v>185.5</v>
      </c>
      <c r="G28" s="1676">
        <v>178.97</v>
      </c>
      <c r="H28" s="1676">
        <v>192.08</v>
      </c>
      <c r="I28" s="1677">
        <v>205.09</v>
      </c>
    </row>
    <row r="29" spans="1:16370" ht="13.5" thickBot="1">
      <c r="A29" s="177" t="s">
        <v>1036</v>
      </c>
      <c r="B29" s="181" t="s">
        <v>150</v>
      </c>
      <c r="C29" s="1678">
        <v>213.65</v>
      </c>
      <c r="D29" s="1678">
        <v>220.18</v>
      </c>
      <c r="E29" s="1678">
        <v>221.77</v>
      </c>
      <c r="F29" s="1678">
        <v>222.14</v>
      </c>
      <c r="G29" s="1678">
        <v>228.09</v>
      </c>
      <c r="H29" s="1678">
        <v>235.27</v>
      </c>
      <c r="I29" s="1679">
        <v>249.42</v>
      </c>
    </row>
    <row r="30" spans="1:16370">
      <c r="A30" t="s">
        <v>399</v>
      </c>
    </row>
    <row r="31" spans="1:16370">
      <c r="A31" s="8" t="s">
        <v>300</v>
      </c>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8"/>
      <c r="DJ31" s="8"/>
      <c r="DK31" s="8"/>
      <c r="DL31" s="8"/>
      <c r="DM31" s="8"/>
      <c r="DN31" s="8"/>
      <c r="DO31" s="8"/>
      <c r="DP31" s="8"/>
      <c r="DQ31" s="8"/>
      <c r="DR31" s="8"/>
      <c r="DS31" s="8"/>
      <c r="DT31" s="8"/>
      <c r="DU31" s="8"/>
      <c r="DV31" s="8"/>
      <c r="DW31" s="8"/>
      <c r="DX31" s="8"/>
      <c r="DY31" s="8"/>
      <c r="DZ31" s="8"/>
      <c r="EA31" s="8"/>
      <c r="EB31" s="8"/>
      <c r="EC31" s="8"/>
      <c r="ED31" s="8"/>
      <c r="EE31" s="8"/>
      <c r="EF31" s="8"/>
      <c r="EG31" s="8"/>
      <c r="EH31" s="8"/>
      <c r="EI31" s="8"/>
      <c r="EJ31" s="8"/>
      <c r="EK31" s="8"/>
      <c r="EL31" s="8"/>
      <c r="EM31" s="8"/>
      <c r="EN31" s="8"/>
      <c r="EO31" s="8"/>
      <c r="EP31" s="8"/>
      <c r="EQ31" s="8"/>
      <c r="ER31" s="8"/>
      <c r="ES31" s="8"/>
      <c r="ET31" s="8"/>
      <c r="EU31" s="8"/>
      <c r="EV31" s="8"/>
      <c r="EW31" s="8"/>
      <c r="EX31" s="8"/>
      <c r="EY31" s="8"/>
      <c r="EZ31" s="8"/>
      <c r="FA31" s="8"/>
      <c r="FB31" s="8"/>
      <c r="FC31" s="8"/>
      <c r="FD31" s="8"/>
      <c r="FE31" s="8"/>
      <c r="FF31" s="8"/>
      <c r="FG31" s="8"/>
      <c r="FH31" s="8"/>
      <c r="FI31" s="8"/>
      <c r="FJ31" s="8"/>
      <c r="FK31" s="8"/>
      <c r="FL31" s="8"/>
      <c r="FM31" s="8"/>
      <c r="FN31" s="8"/>
      <c r="FO31" s="8"/>
      <c r="FP31" s="8"/>
      <c r="FQ31" s="8"/>
      <c r="FR31" s="8"/>
      <c r="FS31" s="8"/>
      <c r="FT31" s="8"/>
      <c r="FU31" s="8"/>
      <c r="FV31" s="8"/>
      <c r="FW31" s="8"/>
      <c r="FX31" s="8"/>
      <c r="FY31" s="8"/>
      <c r="FZ31" s="8"/>
      <c r="GA31" s="8"/>
      <c r="GB31" s="8"/>
      <c r="GC31" s="8"/>
      <c r="GD31" s="8"/>
      <c r="GE31" s="8"/>
      <c r="GF31" s="8"/>
      <c r="GG31" s="8"/>
      <c r="GH31" s="8"/>
      <c r="GI31" s="8"/>
      <c r="GJ31" s="8"/>
      <c r="GK31" s="8"/>
      <c r="GL31" s="8"/>
      <c r="GM31" s="8"/>
      <c r="GN31" s="8"/>
      <c r="GO31" s="8"/>
      <c r="GP31" s="8"/>
      <c r="GQ31" s="8"/>
      <c r="GR31" s="8"/>
      <c r="GS31" s="8"/>
      <c r="GT31" s="8"/>
      <c r="GU31" s="8"/>
      <c r="GV31" s="8"/>
      <c r="GW31" s="8"/>
      <c r="GX31" s="8"/>
      <c r="GY31" s="8"/>
      <c r="GZ31" s="8"/>
      <c r="HA31" s="8"/>
      <c r="HB31" s="8"/>
      <c r="HC31" s="8"/>
      <c r="HD31" s="8"/>
      <c r="HE31" s="8"/>
      <c r="HF31" s="8"/>
      <c r="HG31" s="8"/>
      <c r="HH31" s="8"/>
      <c r="HI31" s="8"/>
      <c r="HJ31" s="8"/>
      <c r="HK31" s="8"/>
      <c r="HL31" s="8"/>
      <c r="HM31" s="8"/>
      <c r="HN31" s="8"/>
      <c r="HO31" s="8"/>
      <c r="HP31" s="8"/>
      <c r="HQ31" s="8"/>
      <c r="HR31" s="8"/>
      <c r="HS31" s="8"/>
      <c r="HT31" s="8"/>
      <c r="HU31" s="8"/>
      <c r="HV31" s="8"/>
      <c r="HW31" s="8"/>
      <c r="HX31" s="8"/>
      <c r="HY31" s="8"/>
      <c r="HZ31" s="8"/>
      <c r="IA31" s="8"/>
      <c r="IB31" s="8"/>
      <c r="IC31" s="8"/>
      <c r="ID31" s="8"/>
      <c r="IE31" s="8"/>
      <c r="IF31" s="8"/>
      <c r="IG31" s="8"/>
      <c r="IH31" s="8"/>
      <c r="II31" s="8"/>
      <c r="IJ31" s="8"/>
      <c r="IK31" s="8"/>
      <c r="IL31" s="8"/>
      <c r="IM31" s="8"/>
      <c r="IN31" s="8"/>
      <c r="IO31" s="8"/>
      <c r="IP31" s="8"/>
      <c r="IQ31" s="8"/>
      <c r="IR31" s="8"/>
      <c r="IS31" s="8"/>
      <c r="IT31" s="8"/>
      <c r="IU31" s="8"/>
      <c r="IV31" s="8"/>
      <c r="IW31" s="8"/>
      <c r="IX31" s="8"/>
      <c r="IY31" s="8"/>
      <c r="IZ31" s="8"/>
      <c r="JA31" s="8"/>
      <c r="JB31" s="8"/>
      <c r="JC31" s="8"/>
      <c r="JD31" s="8"/>
      <c r="JE31" s="8"/>
      <c r="JF31" s="8"/>
      <c r="JG31" s="8"/>
      <c r="JH31" s="8"/>
      <c r="JI31" s="8"/>
      <c r="JJ31" s="8"/>
      <c r="JK31" s="8"/>
      <c r="JL31" s="8"/>
      <c r="JM31" s="8"/>
      <c r="JN31" s="8"/>
      <c r="JO31" s="8"/>
      <c r="JP31" s="8"/>
      <c r="JQ31" s="8"/>
      <c r="JR31" s="8"/>
      <c r="JS31" s="8"/>
      <c r="JT31" s="8"/>
      <c r="JU31" s="8"/>
      <c r="JV31" s="8"/>
      <c r="JW31" s="8"/>
      <c r="JX31" s="8"/>
      <c r="JY31" s="8"/>
      <c r="JZ31" s="8"/>
      <c r="KA31" s="8"/>
      <c r="KB31" s="8"/>
      <c r="KC31" s="8"/>
      <c r="KD31" s="8"/>
      <c r="KE31" s="8"/>
      <c r="KF31" s="8"/>
      <c r="KG31" s="8"/>
      <c r="KH31" s="8"/>
      <c r="KI31" s="8"/>
      <c r="KJ31" s="8"/>
      <c r="KK31" s="8"/>
      <c r="KL31" s="8"/>
      <c r="KM31" s="8"/>
      <c r="KN31" s="8"/>
      <c r="KO31" s="8"/>
      <c r="KP31" s="8"/>
      <c r="KQ31" s="8"/>
      <c r="KR31" s="8"/>
      <c r="KS31" s="8"/>
      <c r="KT31" s="8"/>
      <c r="KU31" s="8"/>
      <c r="KV31" s="8"/>
      <c r="KW31" s="8"/>
      <c r="KX31" s="8"/>
      <c r="KY31" s="8"/>
      <c r="KZ31" s="8"/>
      <c r="LA31" s="8"/>
      <c r="LB31" s="8"/>
      <c r="LC31" s="8"/>
      <c r="LD31" s="8"/>
      <c r="LE31" s="8"/>
      <c r="LF31" s="8"/>
      <c r="LG31" s="8"/>
      <c r="LH31" s="8"/>
      <c r="LI31" s="8"/>
      <c r="LJ31" s="8"/>
      <c r="LK31" s="8"/>
      <c r="LL31" s="8"/>
      <c r="LM31" s="8"/>
      <c r="LN31" s="8"/>
      <c r="LO31" s="8"/>
      <c r="LP31" s="8"/>
      <c r="LQ31" s="8"/>
      <c r="LR31" s="8"/>
      <c r="LS31" s="8"/>
      <c r="LT31" s="8"/>
      <c r="LU31" s="8"/>
      <c r="LV31" s="8"/>
      <c r="LW31" s="8"/>
      <c r="LX31" s="8"/>
      <c r="LY31" s="8"/>
      <c r="LZ31" s="8"/>
      <c r="MA31" s="8"/>
      <c r="MB31" s="8"/>
      <c r="MC31" s="8"/>
      <c r="MD31" s="8"/>
      <c r="ME31" s="8"/>
      <c r="MF31" s="8"/>
      <c r="MG31" s="8"/>
      <c r="MH31" s="8"/>
      <c r="MI31" s="8"/>
      <c r="MJ31" s="8"/>
      <c r="MK31" s="8"/>
      <c r="ML31" s="8"/>
      <c r="MM31" s="8"/>
      <c r="MN31" s="8"/>
      <c r="MO31" s="8"/>
      <c r="MP31" s="8"/>
      <c r="MQ31" s="8"/>
      <c r="MR31" s="8"/>
      <c r="MS31" s="8"/>
      <c r="MT31" s="8"/>
      <c r="MU31" s="8"/>
      <c r="MV31" s="8"/>
      <c r="MW31" s="8"/>
      <c r="MX31" s="8"/>
      <c r="MY31" s="8"/>
      <c r="MZ31" s="8"/>
      <c r="NA31" s="8"/>
      <c r="NB31" s="8"/>
      <c r="NC31" s="8"/>
      <c r="ND31" s="8"/>
      <c r="NE31" s="8"/>
      <c r="NF31" s="8"/>
      <c r="NG31" s="8"/>
      <c r="NH31" s="8"/>
      <c r="NI31" s="8"/>
      <c r="NJ31" s="8"/>
      <c r="NK31" s="8"/>
      <c r="NL31" s="8"/>
      <c r="NM31" s="8"/>
      <c r="NN31" s="8"/>
      <c r="NO31" s="8"/>
      <c r="NP31" s="8"/>
      <c r="NQ31" s="8"/>
      <c r="NR31" s="8"/>
      <c r="NS31" s="8"/>
      <c r="NT31" s="8"/>
      <c r="NU31" s="8"/>
      <c r="NV31" s="8"/>
      <c r="NW31" s="8"/>
      <c r="NX31" s="8"/>
      <c r="NY31" s="8"/>
      <c r="NZ31" s="8"/>
      <c r="OA31" s="8"/>
      <c r="OB31" s="8"/>
      <c r="OC31" s="8"/>
      <c r="OD31" s="8"/>
      <c r="OE31" s="8"/>
      <c r="OF31" s="8"/>
      <c r="OG31" s="8"/>
      <c r="OH31" s="8"/>
      <c r="OI31" s="8"/>
      <c r="OJ31" s="8"/>
      <c r="OK31" s="8"/>
      <c r="OL31" s="8"/>
      <c r="OM31" s="8"/>
      <c r="ON31" s="8"/>
      <c r="OO31" s="8"/>
      <c r="OP31" s="8"/>
      <c r="OQ31" s="8"/>
      <c r="OR31" s="8"/>
      <c r="OS31" s="8"/>
      <c r="OT31" s="8"/>
      <c r="OU31" s="8"/>
      <c r="OV31" s="8"/>
      <c r="OW31" s="8"/>
      <c r="OX31" s="8"/>
      <c r="OY31" s="8"/>
      <c r="OZ31" s="8"/>
      <c r="PA31" s="8"/>
      <c r="PB31" s="8"/>
      <c r="PC31" s="8"/>
      <c r="PD31" s="8"/>
      <c r="PE31" s="8"/>
      <c r="PF31" s="8"/>
      <c r="PG31" s="8"/>
      <c r="PH31" s="8"/>
      <c r="PI31" s="8"/>
      <c r="PJ31" s="8"/>
      <c r="PK31" s="8"/>
      <c r="PL31" s="8"/>
      <c r="PM31" s="8"/>
      <c r="PN31" s="8"/>
      <c r="PO31" s="8"/>
      <c r="PP31" s="8"/>
      <c r="PQ31" s="8"/>
      <c r="PR31" s="8"/>
      <c r="PS31" s="8"/>
      <c r="PT31" s="8"/>
      <c r="PU31" s="8"/>
      <c r="PV31" s="8"/>
      <c r="PW31" s="8"/>
      <c r="PX31" s="8"/>
      <c r="PY31" s="8"/>
      <c r="PZ31" s="8"/>
      <c r="QA31" s="8"/>
      <c r="QB31" s="8"/>
      <c r="QC31" s="8"/>
      <c r="QD31" s="8"/>
      <c r="QE31" s="8"/>
      <c r="QF31" s="8"/>
      <c r="QG31" s="8"/>
      <c r="QH31" s="8"/>
      <c r="QI31" s="8"/>
      <c r="QJ31" s="8"/>
      <c r="QK31" s="8"/>
      <c r="QL31" s="8"/>
      <c r="QM31" s="8"/>
      <c r="QN31" s="8"/>
      <c r="QO31" s="8"/>
      <c r="QP31" s="8"/>
      <c r="QQ31" s="8"/>
      <c r="QR31" s="8"/>
      <c r="QS31" s="8"/>
      <c r="QT31" s="8"/>
      <c r="QU31" s="8"/>
      <c r="QV31" s="8"/>
      <c r="QW31" s="8"/>
      <c r="QX31" s="8"/>
      <c r="QY31" s="8"/>
      <c r="QZ31" s="8"/>
      <c r="RA31" s="8"/>
      <c r="RB31" s="8"/>
      <c r="RC31" s="8"/>
      <c r="RD31" s="8"/>
      <c r="RE31" s="8"/>
      <c r="RF31" s="8"/>
      <c r="RG31" s="8"/>
      <c r="RH31" s="8"/>
      <c r="RI31" s="8"/>
      <c r="RJ31" s="8"/>
      <c r="RK31" s="8"/>
      <c r="RL31" s="8"/>
      <c r="RM31" s="8"/>
      <c r="RN31" s="8"/>
      <c r="RO31" s="8"/>
      <c r="RP31" s="8"/>
      <c r="RQ31" s="8"/>
      <c r="RR31" s="8"/>
      <c r="RS31" s="8"/>
      <c r="RT31" s="8"/>
      <c r="RU31" s="8"/>
      <c r="RV31" s="8"/>
      <c r="RW31" s="8"/>
      <c r="RX31" s="8"/>
      <c r="RY31" s="8"/>
      <c r="RZ31" s="8"/>
      <c r="SA31" s="8"/>
      <c r="SB31" s="8"/>
      <c r="SC31" s="8"/>
      <c r="SD31" s="8"/>
      <c r="SE31" s="8"/>
      <c r="SF31" s="8"/>
      <c r="SG31" s="8"/>
      <c r="SH31" s="8"/>
      <c r="SI31" s="8"/>
      <c r="SJ31" s="8"/>
      <c r="SK31" s="8"/>
      <c r="SL31" s="8"/>
      <c r="SM31" s="8"/>
      <c r="SN31" s="8"/>
      <c r="SO31" s="8"/>
      <c r="SP31" s="8"/>
      <c r="SQ31" s="8"/>
      <c r="SR31" s="8"/>
      <c r="SS31" s="8"/>
      <c r="ST31" s="8"/>
      <c r="SU31" s="8"/>
      <c r="SV31" s="8"/>
      <c r="SW31" s="8"/>
      <c r="SX31" s="8"/>
      <c r="SY31" s="8"/>
      <c r="SZ31" s="8"/>
      <c r="TA31" s="8"/>
      <c r="TB31" s="8"/>
      <c r="TC31" s="8"/>
      <c r="TD31" s="8"/>
      <c r="TE31" s="8"/>
      <c r="TF31" s="8"/>
      <c r="TG31" s="8"/>
      <c r="TH31" s="8"/>
      <c r="TI31" s="8"/>
      <c r="TJ31" s="8"/>
      <c r="TK31" s="8"/>
      <c r="TL31" s="8"/>
      <c r="TM31" s="8"/>
      <c r="TN31" s="8"/>
      <c r="TO31" s="8"/>
      <c r="TP31" s="8"/>
      <c r="TQ31" s="8"/>
      <c r="TR31" s="8"/>
      <c r="TS31" s="8"/>
      <c r="TT31" s="8"/>
      <c r="TU31" s="8"/>
      <c r="TV31" s="8"/>
      <c r="TW31" s="8"/>
      <c r="TX31" s="8"/>
      <c r="TY31" s="8"/>
      <c r="TZ31" s="8"/>
      <c r="UA31" s="8"/>
      <c r="UB31" s="8"/>
      <c r="UC31" s="8"/>
      <c r="UD31" s="8"/>
      <c r="UE31" s="8"/>
      <c r="UF31" s="8"/>
      <c r="UG31" s="8"/>
      <c r="UH31" s="8"/>
      <c r="UI31" s="8"/>
      <c r="UJ31" s="8"/>
      <c r="UK31" s="8"/>
      <c r="UL31" s="8"/>
      <c r="UM31" s="8"/>
      <c r="UN31" s="8"/>
      <c r="UO31" s="8"/>
      <c r="UP31" s="8"/>
      <c r="UQ31" s="8"/>
      <c r="UR31" s="8"/>
      <c r="US31" s="8"/>
      <c r="UT31" s="8"/>
      <c r="UU31" s="8"/>
      <c r="UV31" s="8"/>
      <c r="UW31" s="8"/>
      <c r="UX31" s="8"/>
      <c r="UY31" s="8"/>
      <c r="UZ31" s="8"/>
      <c r="VA31" s="8"/>
      <c r="VB31" s="8"/>
      <c r="VC31" s="8"/>
      <c r="VD31" s="8"/>
      <c r="VE31" s="8"/>
      <c r="VF31" s="8"/>
      <c r="VG31" s="8"/>
      <c r="VH31" s="8"/>
      <c r="VI31" s="8"/>
      <c r="VJ31" s="8"/>
      <c r="VK31" s="8"/>
      <c r="VL31" s="8"/>
      <c r="VM31" s="8"/>
      <c r="VN31" s="8"/>
      <c r="VO31" s="8"/>
      <c r="VP31" s="8"/>
      <c r="VQ31" s="8"/>
      <c r="VR31" s="8"/>
      <c r="VS31" s="8"/>
      <c r="VT31" s="8"/>
      <c r="VU31" s="8"/>
      <c r="VV31" s="8"/>
      <c r="VW31" s="8"/>
      <c r="VX31" s="8"/>
      <c r="VY31" s="8"/>
      <c r="VZ31" s="8"/>
      <c r="WA31" s="8"/>
      <c r="WB31" s="8"/>
      <c r="WC31" s="8"/>
      <c r="WD31" s="8"/>
      <c r="WE31" s="8"/>
      <c r="WF31" s="8"/>
      <c r="WG31" s="8"/>
      <c r="WH31" s="8"/>
      <c r="WI31" s="8"/>
      <c r="WJ31" s="8"/>
      <c r="WK31" s="8"/>
      <c r="WL31" s="8"/>
      <c r="WM31" s="8"/>
      <c r="WN31" s="8"/>
      <c r="WO31" s="8"/>
      <c r="WP31" s="8"/>
      <c r="WQ31" s="8"/>
      <c r="WR31" s="8"/>
      <c r="WS31" s="8"/>
      <c r="WT31" s="8"/>
      <c r="WU31" s="8"/>
      <c r="WV31" s="8"/>
      <c r="WW31" s="8"/>
      <c r="WX31" s="8"/>
      <c r="WY31" s="8"/>
      <c r="WZ31" s="8"/>
      <c r="XA31" s="8"/>
      <c r="XB31" s="8"/>
      <c r="XC31" s="8"/>
      <c r="XD31" s="8"/>
      <c r="XE31" s="8"/>
      <c r="XF31" s="8"/>
      <c r="XG31" s="8"/>
      <c r="XH31" s="8"/>
      <c r="XI31" s="8"/>
      <c r="XJ31" s="8"/>
      <c r="XK31" s="8"/>
      <c r="XL31" s="8"/>
      <c r="XM31" s="8"/>
      <c r="XN31" s="8"/>
      <c r="XO31" s="8"/>
      <c r="XP31" s="8"/>
      <c r="XQ31" s="8"/>
      <c r="XR31" s="8"/>
      <c r="XS31" s="8"/>
      <c r="XT31" s="8"/>
      <c r="XU31" s="8"/>
      <c r="XV31" s="8"/>
      <c r="XW31" s="8"/>
      <c r="XX31" s="8"/>
      <c r="XY31" s="8"/>
      <c r="XZ31" s="8"/>
      <c r="YA31" s="8"/>
      <c r="YB31" s="8"/>
      <c r="YC31" s="8"/>
      <c r="YD31" s="8"/>
      <c r="YE31" s="8"/>
      <c r="YF31" s="8"/>
      <c r="YG31" s="8"/>
      <c r="YH31" s="8"/>
      <c r="YI31" s="8"/>
      <c r="YJ31" s="8"/>
      <c r="YK31" s="8"/>
      <c r="YL31" s="8"/>
      <c r="YM31" s="8"/>
      <c r="YN31" s="8"/>
      <c r="YO31" s="8"/>
      <c r="YP31" s="8"/>
      <c r="YQ31" s="8"/>
      <c r="YR31" s="8"/>
      <c r="YS31" s="8"/>
      <c r="YT31" s="8"/>
      <c r="YU31" s="8"/>
      <c r="YV31" s="8"/>
      <c r="YW31" s="8"/>
      <c r="YX31" s="8"/>
      <c r="YY31" s="8"/>
      <c r="YZ31" s="8"/>
      <c r="ZA31" s="8"/>
      <c r="ZB31" s="8"/>
      <c r="ZC31" s="8"/>
      <c r="ZD31" s="8"/>
      <c r="ZE31" s="8"/>
      <c r="ZF31" s="8"/>
      <c r="ZG31" s="8"/>
      <c r="ZH31" s="8"/>
      <c r="ZI31" s="8"/>
      <c r="ZJ31" s="8"/>
      <c r="ZK31" s="8"/>
      <c r="ZL31" s="8"/>
      <c r="ZM31" s="8"/>
      <c r="ZN31" s="8"/>
      <c r="ZO31" s="8"/>
      <c r="ZP31" s="8"/>
      <c r="ZQ31" s="8"/>
      <c r="ZR31" s="8"/>
      <c r="ZS31" s="8"/>
      <c r="ZT31" s="8"/>
      <c r="ZU31" s="8"/>
      <c r="ZV31" s="8"/>
      <c r="ZW31" s="8"/>
      <c r="ZX31" s="8"/>
      <c r="ZY31" s="8"/>
      <c r="ZZ31" s="8"/>
      <c r="AAA31" s="8"/>
      <c r="AAB31" s="8"/>
      <c r="AAC31" s="8"/>
      <c r="AAD31" s="8"/>
      <c r="AAE31" s="8"/>
      <c r="AAF31" s="8"/>
      <c r="AAG31" s="8"/>
      <c r="AAH31" s="8"/>
      <c r="AAI31" s="8"/>
      <c r="AAJ31" s="8"/>
      <c r="AAK31" s="8"/>
      <c r="AAL31" s="8"/>
      <c r="AAM31" s="8"/>
      <c r="AAN31" s="8"/>
      <c r="AAO31" s="8"/>
      <c r="AAP31" s="8"/>
      <c r="AAQ31" s="8"/>
      <c r="AAR31" s="8"/>
      <c r="AAS31" s="8"/>
      <c r="AAT31" s="8"/>
      <c r="AAU31" s="8"/>
      <c r="AAV31" s="8"/>
      <c r="AAW31" s="8"/>
      <c r="AAX31" s="8"/>
      <c r="AAY31" s="8"/>
      <c r="AAZ31" s="8"/>
      <c r="ABA31" s="8"/>
      <c r="ABB31" s="8"/>
      <c r="ABC31" s="8"/>
      <c r="ABD31" s="8"/>
      <c r="ABE31" s="8"/>
      <c r="ABF31" s="8"/>
      <c r="ABG31" s="8"/>
      <c r="ABH31" s="8"/>
      <c r="ABI31" s="8"/>
      <c r="ABJ31" s="8"/>
      <c r="ABK31" s="8"/>
      <c r="ABL31" s="8"/>
      <c r="ABM31" s="8"/>
      <c r="ABN31" s="8"/>
      <c r="ABO31" s="8"/>
      <c r="ABP31" s="8"/>
      <c r="ABQ31" s="8"/>
      <c r="ABR31" s="8"/>
      <c r="ABS31" s="8"/>
      <c r="ABT31" s="8"/>
      <c r="ABU31" s="8"/>
      <c r="ABV31" s="8"/>
      <c r="ABW31" s="8"/>
      <c r="ABX31" s="8"/>
      <c r="ABY31" s="8"/>
      <c r="ABZ31" s="8"/>
      <c r="ACA31" s="8"/>
      <c r="ACB31" s="8"/>
      <c r="ACC31" s="8"/>
      <c r="ACD31" s="8"/>
      <c r="ACE31" s="8"/>
      <c r="ACF31" s="8"/>
      <c r="ACG31" s="8"/>
      <c r="ACH31" s="8"/>
      <c r="ACI31" s="8"/>
      <c r="ACJ31" s="8"/>
      <c r="ACK31" s="8"/>
      <c r="ACL31" s="8"/>
      <c r="ACM31" s="8"/>
      <c r="ACN31" s="8"/>
      <c r="ACO31" s="8"/>
      <c r="ACP31" s="8"/>
      <c r="ACQ31" s="8"/>
      <c r="ACR31" s="8"/>
      <c r="ACS31" s="8"/>
      <c r="ACT31" s="8"/>
      <c r="ACU31" s="8"/>
      <c r="ACV31" s="8"/>
      <c r="ACW31" s="8"/>
      <c r="ACX31" s="8"/>
      <c r="ACY31" s="8"/>
      <c r="ACZ31" s="8"/>
      <c r="ADA31" s="8"/>
      <c r="ADB31" s="8"/>
      <c r="ADC31" s="8"/>
      <c r="ADD31" s="8"/>
      <c r="ADE31" s="8"/>
      <c r="ADF31" s="8"/>
      <c r="ADG31" s="8"/>
      <c r="ADH31" s="8"/>
      <c r="ADI31" s="8"/>
      <c r="ADJ31" s="8"/>
      <c r="ADK31" s="8"/>
      <c r="ADL31" s="8"/>
      <c r="ADM31" s="8"/>
      <c r="ADN31" s="8"/>
      <c r="ADO31" s="8"/>
      <c r="ADP31" s="8"/>
      <c r="ADQ31" s="8"/>
      <c r="ADR31" s="8"/>
      <c r="ADS31" s="8"/>
      <c r="ADT31" s="8"/>
      <c r="ADU31" s="8"/>
      <c r="ADV31" s="8"/>
      <c r="ADW31" s="8"/>
      <c r="ADX31" s="8"/>
      <c r="ADY31" s="8"/>
      <c r="ADZ31" s="8"/>
      <c r="AEA31" s="8"/>
      <c r="AEB31" s="8"/>
      <c r="AEC31" s="8"/>
      <c r="AED31" s="8"/>
      <c r="AEE31" s="8"/>
      <c r="AEF31" s="8"/>
      <c r="AEG31" s="8"/>
      <c r="AEH31" s="8"/>
      <c r="AEI31" s="8"/>
      <c r="AEJ31" s="8"/>
      <c r="AEK31" s="8"/>
      <c r="AEL31" s="8"/>
      <c r="AEM31" s="8"/>
      <c r="AEN31" s="8"/>
      <c r="AEO31" s="8"/>
      <c r="AEP31" s="8"/>
      <c r="AEQ31" s="8"/>
      <c r="AER31" s="8"/>
      <c r="AES31" s="8"/>
      <c r="AET31" s="8"/>
      <c r="AEU31" s="8"/>
      <c r="AEV31" s="8"/>
      <c r="AEW31" s="8"/>
      <c r="AEX31" s="8"/>
      <c r="AEY31" s="8"/>
      <c r="AEZ31" s="8"/>
      <c r="AFA31" s="8"/>
      <c r="AFB31" s="8"/>
      <c r="AFC31" s="8"/>
      <c r="AFD31" s="8"/>
      <c r="AFE31" s="8"/>
      <c r="AFF31" s="8"/>
      <c r="AFG31" s="8"/>
      <c r="AFH31" s="8"/>
      <c r="AFI31" s="8"/>
      <c r="AFJ31" s="8"/>
      <c r="AFK31" s="8"/>
      <c r="AFL31" s="8"/>
      <c r="AFM31" s="8"/>
      <c r="AFN31" s="8"/>
      <c r="AFO31" s="8"/>
      <c r="AFP31" s="8"/>
      <c r="AFQ31" s="8"/>
      <c r="AFR31" s="8"/>
      <c r="AFS31" s="8"/>
      <c r="AFT31" s="8"/>
      <c r="AFU31" s="8"/>
      <c r="AFV31" s="8"/>
      <c r="AFW31" s="8"/>
      <c r="AFX31" s="8"/>
      <c r="AFY31" s="8"/>
      <c r="AFZ31" s="8"/>
      <c r="AGA31" s="8"/>
      <c r="AGB31" s="8"/>
      <c r="AGC31" s="8"/>
      <c r="AGD31" s="8"/>
      <c r="AGE31" s="8"/>
      <c r="AGF31" s="8"/>
      <c r="AGG31" s="8"/>
      <c r="AGH31" s="8"/>
      <c r="AGI31" s="8"/>
      <c r="AGJ31" s="8"/>
      <c r="AGK31" s="8"/>
      <c r="AGL31" s="8"/>
      <c r="AGM31" s="8"/>
      <c r="AGN31" s="8"/>
      <c r="AGO31" s="8"/>
      <c r="AGP31" s="8"/>
      <c r="AGQ31" s="8"/>
      <c r="AGR31" s="8"/>
      <c r="AGS31" s="8"/>
      <c r="AGT31" s="8"/>
      <c r="AGU31" s="8"/>
      <c r="AGV31" s="8"/>
      <c r="AGW31" s="8"/>
      <c r="AGX31" s="8"/>
      <c r="AGY31" s="8"/>
      <c r="AGZ31" s="8"/>
      <c r="AHA31" s="8"/>
      <c r="AHB31" s="8"/>
      <c r="AHC31" s="8"/>
      <c r="AHD31" s="8"/>
      <c r="AHE31" s="8"/>
      <c r="AHF31" s="8"/>
      <c r="AHG31" s="8"/>
      <c r="AHH31" s="8"/>
      <c r="AHI31" s="8"/>
      <c r="AHJ31" s="8"/>
      <c r="AHK31" s="8"/>
      <c r="AHL31" s="8"/>
      <c r="AHM31" s="8"/>
      <c r="AHN31" s="8"/>
      <c r="AHO31" s="8"/>
      <c r="AHP31" s="8"/>
      <c r="AHQ31" s="8"/>
      <c r="AHR31" s="8"/>
      <c r="AHS31" s="8"/>
      <c r="AHT31" s="8"/>
      <c r="AHU31" s="8"/>
      <c r="AHV31" s="8"/>
      <c r="AHW31" s="8"/>
      <c r="AHX31" s="8"/>
      <c r="AHY31" s="8"/>
      <c r="AHZ31" s="8"/>
      <c r="AIA31" s="8"/>
      <c r="AIB31" s="8"/>
      <c r="AIC31" s="8"/>
      <c r="AID31" s="8"/>
      <c r="AIE31" s="8"/>
      <c r="AIF31" s="8"/>
      <c r="AIG31" s="8"/>
      <c r="AIH31" s="8"/>
      <c r="AII31" s="8"/>
      <c r="AIJ31" s="8"/>
      <c r="AIK31" s="8"/>
      <c r="AIL31" s="8"/>
      <c r="AIM31" s="8"/>
      <c r="AIN31" s="8"/>
      <c r="AIO31" s="8"/>
      <c r="AIP31" s="8"/>
      <c r="AIQ31" s="8"/>
      <c r="AIR31" s="8"/>
      <c r="AIS31" s="8"/>
      <c r="AIT31" s="8"/>
      <c r="AIU31" s="8"/>
      <c r="AIV31" s="8"/>
      <c r="AIW31" s="8"/>
      <c r="AIX31" s="8"/>
      <c r="AIY31" s="8"/>
      <c r="AIZ31" s="8"/>
      <c r="AJA31" s="8"/>
      <c r="AJB31" s="8"/>
      <c r="AJC31" s="8"/>
      <c r="AJD31" s="8"/>
      <c r="AJE31" s="8"/>
      <c r="AJF31" s="8"/>
      <c r="AJG31" s="8"/>
      <c r="AJH31" s="8"/>
      <c r="AJI31" s="8"/>
      <c r="AJJ31" s="8"/>
      <c r="AJK31" s="8"/>
      <c r="AJL31" s="8"/>
      <c r="AJM31" s="8"/>
      <c r="AJN31" s="8"/>
      <c r="AJO31" s="8"/>
      <c r="AJP31" s="8"/>
      <c r="AJQ31" s="8"/>
      <c r="AJR31" s="8"/>
      <c r="AJS31" s="8"/>
      <c r="AJT31" s="8"/>
      <c r="AJU31" s="8"/>
      <c r="AJV31" s="8"/>
      <c r="AJW31" s="8"/>
      <c r="AJX31" s="8"/>
      <c r="AJY31" s="8"/>
      <c r="AJZ31" s="8"/>
      <c r="AKA31" s="8"/>
      <c r="AKB31" s="8"/>
      <c r="AKC31" s="8"/>
      <c r="AKD31" s="8"/>
      <c r="AKE31" s="8"/>
      <c r="AKF31" s="8"/>
      <c r="AKG31" s="8"/>
      <c r="AKH31" s="8"/>
      <c r="AKI31" s="8"/>
      <c r="AKJ31" s="8"/>
      <c r="AKK31" s="8"/>
      <c r="AKL31" s="8"/>
      <c r="AKM31" s="8"/>
      <c r="AKN31" s="8"/>
      <c r="AKO31" s="8"/>
      <c r="AKP31" s="8"/>
      <c r="AKQ31" s="8"/>
      <c r="AKR31" s="8"/>
      <c r="AKS31" s="8"/>
      <c r="AKT31" s="8"/>
      <c r="AKU31" s="8"/>
      <c r="AKV31" s="8"/>
      <c r="AKW31" s="8"/>
      <c r="AKX31" s="8"/>
      <c r="AKY31" s="8"/>
      <c r="AKZ31" s="8"/>
      <c r="ALA31" s="8"/>
      <c r="ALB31" s="8"/>
      <c r="ALC31" s="8"/>
      <c r="ALD31" s="8"/>
      <c r="ALE31" s="8"/>
      <c r="ALF31" s="8"/>
      <c r="ALG31" s="8"/>
      <c r="ALH31" s="8"/>
      <c r="ALI31" s="8"/>
      <c r="ALJ31" s="8"/>
      <c r="ALK31" s="8"/>
      <c r="ALL31" s="8"/>
      <c r="ALM31" s="8"/>
      <c r="ALN31" s="8"/>
      <c r="ALO31" s="8"/>
      <c r="ALP31" s="8"/>
      <c r="ALQ31" s="8"/>
      <c r="ALR31" s="8"/>
      <c r="ALS31" s="8"/>
      <c r="ALT31" s="8"/>
      <c r="ALU31" s="8"/>
      <c r="ALV31" s="8"/>
      <c r="ALW31" s="8"/>
      <c r="ALX31" s="8"/>
      <c r="ALY31" s="8"/>
      <c r="ALZ31" s="8"/>
      <c r="AMA31" s="8"/>
      <c r="AMB31" s="8"/>
      <c r="AMC31" s="8"/>
      <c r="AMD31" s="8"/>
      <c r="AME31" s="8"/>
      <c r="AMF31" s="8"/>
      <c r="AMG31" s="8"/>
      <c r="AMH31" s="8"/>
      <c r="AMI31" s="8"/>
      <c r="AMJ31" s="8"/>
      <c r="AMK31" s="8"/>
      <c r="AML31" s="8"/>
      <c r="AMM31" s="8"/>
      <c r="AMN31" s="8"/>
      <c r="AMO31" s="8"/>
      <c r="AMP31" s="8"/>
      <c r="AMQ31" s="8"/>
      <c r="AMR31" s="8"/>
      <c r="AMS31" s="8"/>
      <c r="AMT31" s="8"/>
      <c r="AMU31" s="8"/>
      <c r="AMV31" s="8"/>
      <c r="AMW31" s="8"/>
      <c r="AMX31" s="8"/>
      <c r="AMY31" s="8"/>
      <c r="AMZ31" s="8"/>
      <c r="ANA31" s="8"/>
      <c r="ANB31" s="8"/>
      <c r="ANC31" s="8"/>
      <c r="AND31" s="8"/>
      <c r="ANE31" s="8"/>
      <c r="ANF31" s="8"/>
      <c r="ANG31" s="8"/>
      <c r="ANH31" s="8"/>
      <c r="ANI31" s="8"/>
      <c r="ANJ31" s="8"/>
      <c r="ANK31" s="8"/>
      <c r="ANL31" s="8"/>
      <c r="ANM31" s="8"/>
      <c r="ANN31" s="8"/>
      <c r="ANO31" s="8"/>
      <c r="ANP31" s="8"/>
      <c r="ANQ31" s="8"/>
      <c r="ANR31" s="8"/>
      <c r="ANS31" s="8"/>
      <c r="ANT31" s="8"/>
      <c r="ANU31" s="8"/>
      <c r="ANV31" s="8"/>
      <c r="ANW31" s="8"/>
      <c r="ANX31" s="8"/>
      <c r="ANY31" s="8"/>
      <c r="ANZ31" s="8"/>
      <c r="AOA31" s="8"/>
      <c r="AOB31" s="8"/>
      <c r="AOC31" s="8"/>
      <c r="AOD31" s="8"/>
      <c r="AOE31" s="8"/>
      <c r="AOF31" s="8"/>
      <c r="AOG31" s="8"/>
      <c r="AOH31" s="8"/>
      <c r="AOI31" s="8"/>
      <c r="AOJ31" s="8"/>
      <c r="AOK31" s="8"/>
      <c r="AOL31" s="8"/>
      <c r="AOM31" s="8"/>
      <c r="AON31" s="8"/>
      <c r="AOO31" s="8"/>
      <c r="AOP31" s="8"/>
      <c r="AOQ31" s="8"/>
      <c r="AOR31" s="8"/>
      <c r="AOS31" s="8"/>
      <c r="AOT31" s="8"/>
      <c r="AOU31" s="8"/>
      <c r="AOV31" s="8"/>
      <c r="AOW31" s="8"/>
      <c r="AOX31" s="8"/>
      <c r="AOY31" s="8"/>
      <c r="AOZ31" s="8"/>
      <c r="APA31" s="8"/>
      <c r="APB31" s="8"/>
      <c r="APC31" s="8"/>
      <c r="APD31" s="8"/>
      <c r="APE31" s="8"/>
      <c r="APF31" s="8"/>
      <c r="APG31" s="8"/>
      <c r="APH31" s="8"/>
      <c r="API31" s="8"/>
      <c r="APJ31" s="8"/>
      <c r="APK31" s="8"/>
      <c r="APL31" s="8"/>
      <c r="APM31" s="8"/>
      <c r="APN31" s="8"/>
      <c r="APO31" s="8"/>
      <c r="APP31" s="8"/>
      <c r="APQ31" s="8"/>
      <c r="APR31" s="8"/>
      <c r="APS31" s="8"/>
      <c r="APT31" s="8"/>
      <c r="APU31" s="8"/>
      <c r="APV31" s="8"/>
      <c r="APW31" s="8"/>
      <c r="APX31" s="8"/>
      <c r="APY31" s="8"/>
      <c r="APZ31" s="8"/>
      <c r="AQA31" s="8"/>
      <c r="AQB31" s="8"/>
      <c r="AQC31" s="8"/>
      <c r="AQD31" s="8"/>
      <c r="AQE31" s="8"/>
      <c r="AQF31" s="8"/>
      <c r="AQG31" s="8"/>
      <c r="AQH31" s="8"/>
      <c r="AQI31" s="8"/>
      <c r="AQJ31" s="8"/>
      <c r="AQK31" s="8"/>
      <c r="AQL31" s="8"/>
      <c r="AQM31" s="8"/>
      <c r="AQN31" s="8"/>
      <c r="AQO31" s="8"/>
      <c r="AQP31" s="8"/>
      <c r="AQQ31" s="8"/>
      <c r="AQR31" s="8"/>
      <c r="AQS31" s="8"/>
      <c r="AQT31" s="8"/>
      <c r="AQU31" s="8"/>
      <c r="AQV31" s="8"/>
      <c r="AQW31" s="8"/>
      <c r="AQX31" s="8"/>
      <c r="AQY31" s="8"/>
      <c r="AQZ31" s="8"/>
      <c r="ARA31" s="8"/>
      <c r="ARB31" s="8"/>
      <c r="ARC31" s="8"/>
      <c r="ARD31" s="8"/>
      <c r="ARE31" s="8"/>
      <c r="ARF31" s="8"/>
      <c r="ARG31" s="8"/>
      <c r="ARH31" s="8"/>
      <c r="ARI31" s="8"/>
      <c r="ARJ31" s="8"/>
      <c r="ARK31" s="8"/>
      <c r="ARL31" s="8"/>
      <c r="ARM31" s="8"/>
      <c r="ARN31" s="8"/>
      <c r="ARO31" s="8"/>
      <c r="ARP31" s="8"/>
      <c r="ARQ31" s="8"/>
      <c r="ARR31" s="8"/>
      <c r="ARS31" s="8"/>
      <c r="ART31" s="8"/>
      <c r="ARU31" s="8"/>
      <c r="ARV31" s="8"/>
      <c r="ARW31" s="8"/>
      <c r="ARX31" s="8"/>
      <c r="ARY31" s="8"/>
      <c r="ARZ31" s="8"/>
      <c r="ASA31" s="8"/>
      <c r="ASB31" s="8"/>
      <c r="ASC31" s="8"/>
      <c r="ASD31" s="8"/>
      <c r="ASE31" s="8"/>
      <c r="ASF31" s="8"/>
      <c r="ASG31" s="8"/>
      <c r="ASH31" s="8"/>
      <c r="ASI31" s="8"/>
      <c r="ASJ31" s="8"/>
      <c r="ASK31" s="8"/>
      <c r="ASL31" s="8"/>
      <c r="ASM31" s="8"/>
      <c r="ASN31" s="8"/>
      <c r="ASO31" s="8"/>
      <c r="ASP31" s="8"/>
      <c r="ASQ31" s="8"/>
      <c r="ASR31" s="8"/>
      <c r="ASS31" s="8"/>
      <c r="AST31" s="8"/>
      <c r="ASU31" s="8"/>
      <c r="ASV31" s="8"/>
      <c r="ASW31" s="8"/>
      <c r="ASX31" s="8"/>
      <c r="ASY31" s="8"/>
      <c r="ASZ31" s="8"/>
      <c r="ATA31" s="8"/>
      <c r="ATB31" s="8"/>
      <c r="ATC31" s="8"/>
      <c r="ATD31" s="8"/>
      <c r="ATE31" s="8"/>
      <c r="ATF31" s="8"/>
      <c r="ATG31" s="8"/>
      <c r="ATH31" s="8"/>
      <c r="ATI31" s="8"/>
      <c r="ATJ31" s="8"/>
      <c r="ATK31" s="8"/>
      <c r="ATL31" s="8"/>
      <c r="ATM31" s="8"/>
      <c r="ATN31" s="8"/>
      <c r="ATO31" s="8"/>
      <c r="ATP31" s="8"/>
      <c r="ATQ31" s="8"/>
      <c r="ATR31" s="8"/>
      <c r="ATS31" s="8"/>
      <c r="ATT31" s="8"/>
      <c r="ATU31" s="8"/>
      <c r="ATV31" s="8"/>
      <c r="ATW31" s="8"/>
      <c r="ATX31" s="8"/>
      <c r="ATY31" s="8"/>
      <c r="ATZ31" s="8"/>
      <c r="AUA31" s="8"/>
      <c r="AUB31" s="8"/>
      <c r="AUC31" s="8"/>
      <c r="AUD31" s="8"/>
      <c r="AUE31" s="8"/>
      <c r="AUF31" s="8"/>
      <c r="AUG31" s="8"/>
      <c r="AUH31" s="8"/>
      <c r="AUI31" s="8"/>
      <c r="AUJ31" s="8"/>
      <c r="AUK31" s="8"/>
      <c r="AUL31" s="8"/>
      <c r="AUM31" s="8"/>
      <c r="AUN31" s="8"/>
      <c r="AUO31" s="8"/>
      <c r="AUP31" s="8"/>
      <c r="AUQ31" s="8"/>
      <c r="AUR31" s="8"/>
      <c r="AUS31" s="8"/>
      <c r="AUT31" s="8"/>
      <c r="AUU31" s="8"/>
      <c r="AUV31" s="8"/>
      <c r="AUW31" s="8"/>
      <c r="AUX31" s="8"/>
      <c r="AUY31" s="8"/>
      <c r="AUZ31" s="8"/>
      <c r="AVA31" s="8"/>
      <c r="AVB31" s="8"/>
      <c r="AVC31" s="8"/>
      <c r="AVD31" s="8"/>
      <c r="AVE31" s="8"/>
      <c r="AVF31" s="8"/>
      <c r="AVG31" s="8"/>
      <c r="AVH31" s="8"/>
      <c r="AVI31" s="8"/>
      <c r="AVJ31" s="8"/>
      <c r="AVK31" s="8"/>
      <c r="AVL31" s="8"/>
      <c r="AVM31" s="8"/>
      <c r="AVN31" s="8"/>
      <c r="AVO31" s="8"/>
      <c r="AVP31" s="8"/>
      <c r="AVQ31" s="8"/>
      <c r="AVR31" s="8"/>
      <c r="AVS31" s="8"/>
      <c r="AVT31" s="8"/>
      <c r="AVU31" s="8"/>
      <c r="AVV31" s="8"/>
      <c r="AVW31" s="8"/>
      <c r="AVX31" s="8"/>
      <c r="AVY31" s="8"/>
      <c r="AVZ31" s="8"/>
      <c r="AWA31" s="8"/>
      <c r="AWB31" s="8"/>
      <c r="AWC31" s="8"/>
      <c r="AWD31" s="8"/>
      <c r="AWE31" s="8"/>
      <c r="AWF31" s="8"/>
      <c r="AWG31" s="8"/>
      <c r="AWH31" s="8"/>
      <c r="AWI31" s="8"/>
      <c r="AWJ31" s="8"/>
      <c r="AWK31" s="8"/>
      <c r="AWL31" s="8"/>
      <c r="AWM31" s="8"/>
      <c r="AWN31" s="8"/>
      <c r="AWO31" s="8"/>
      <c r="AWP31" s="8"/>
      <c r="AWQ31" s="8"/>
      <c r="AWR31" s="8"/>
      <c r="AWS31" s="8"/>
      <c r="AWT31" s="8"/>
      <c r="AWU31" s="8"/>
      <c r="AWV31" s="8"/>
      <c r="AWW31" s="8"/>
      <c r="AWX31" s="8"/>
      <c r="AWY31" s="8"/>
      <c r="AWZ31" s="8"/>
      <c r="AXA31" s="8"/>
      <c r="AXB31" s="8"/>
      <c r="AXC31" s="8"/>
      <c r="AXD31" s="8"/>
      <c r="AXE31" s="8"/>
      <c r="AXF31" s="8"/>
      <c r="AXG31" s="8"/>
      <c r="AXH31" s="8"/>
      <c r="AXI31" s="8"/>
      <c r="AXJ31" s="8"/>
      <c r="AXK31" s="8"/>
      <c r="AXL31" s="8"/>
      <c r="AXM31" s="8"/>
      <c r="AXN31" s="8"/>
      <c r="AXO31" s="8"/>
      <c r="AXP31" s="8"/>
      <c r="AXQ31" s="8"/>
      <c r="AXR31" s="8"/>
      <c r="AXS31" s="8"/>
      <c r="AXT31" s="8"/>
      <c r="AXU31" s="8"/>
      <c r="AXV31" s="8"/>
      <c r="AXW31" s="8"/>
      <c r="AXX31" s="8"/>
      <c r="AXY31" s="8"/>
      <c r="AXZ31" s="8"/>
      <c r="AYA31" s="8"/>
      <c r="AYB31" s="8"/>
      <c r="AYC31" s="8"/>
      <c r="AYD31" s="8"/>
      <c r="AYE31" s="8"/>
      <c r="AYF31" s="8"/>
      <c r="AYG31" s="8"/>
      <c r="AYH31" s="8"/>
      <c r="AYI31" s="8"/>
      <c r="AYJ31" s="8"/>
      <c r="AYK31" s="8"/>
      <c r="AYL31" s="8"/>
      <c r="AYM31" s="8"/>
      <c r="AYN31" s="8"/>
      <c r="AYO31" s="8"/>
      <c r="AYP31" s="8"/>
      <c r="AYQ31" s="8"/>
      <c r="AYR31" s="8"/>
      <c r="AYS31" s="8"/>
      <c r="AYT31" s="8"/>
      <c r="AYU31" s="8"/>
      <c r="AYV31" s="8"/>
      <c r="AYW31" s="8"/>
      <c r="AYX31" s="8"/>
      <c r="AYY31" s="8"/>
      <c r="AYZ31" s="8"/>
      <c r="AZA31" s="8"/>
      <c r="AZB31" s="8"/>
      <c r="AZC31" s="8"/>
      <c r="AZD31" s="8"/>
      <c r="AZE31" s="8"/>
      <c r="AZF31" s="8"/>
      <c r="AZG31" s="8"/>
      <c r="AZH31" s="8"/>
      <c r="AZI31" s="8"/>
      <c r="AZJ31" s="8"/>
      <c r="AZK31" s="8"/>
      <c r="AZL31" s="8"/>
      <c r="AZM31" s="8"/>
      <c r="AZN31" s="8"/>
      <c r="AZO31" s="8"/>
      <c r="AZP31" s="8"/>
      <c r="AZQ31" s="8"/>
      <c r="AZR31" s="8"/>
      <c r="AZS31" s="8"/>
      <c r="AZT31" s="8"/>
      <c r="AZU31" s="8"/>
      <c r="AZV31" s="8"/>
      <c r="AZW31" s="8"/>
      <c r="AZX31" s="8"/>
      <c r="AZY31" s="8"/>
      <c r="AZZ31" s="8"/>
      <c r="BAA31" s="8"/>
      <c r="BAB31" s="8"/>
      <c r="BAC31" s="8"/>
      <c r="BAD31" s="8"/>
      <c r="BAE31" s="8"/>
      <c r="BAF31" s="8"/>
      <c r="BAG31" s="8"/>
      <c r="BAH31" s="8"/>
      <c r="BAI31" s="8"/>
      <c r="BAJ31" s="8"/>
      <c r="BAK31" s="8"/>
      <c r="BAL31" s="8"/>
      <c r="BAM31" s="8"/>
      <c r="BAN31" s="8"/>
      <c r="BAO31" s="8"/>
      <c r="BAP31" s="8"/>
      <c r="BAQ31" s="8"/>
      <c r="BAR31" s="8"/>
      <c r="BAS31" s="8"/>
      <c r="BAT31" s="8"/>
      <c r="BAU31" s="8"/>
      <c r="BAV31" s="8"/>
      <c r="BAW31" s="8"/>
      <c r="BAX31" s="8"/>
      <c r="BAY31" s="8"/>
      <c r="BAZ31" s="8"/>
      <c r="BBA31" s="8"/>
      <c r="BBB31" s="8"/>
      <c r="BBC31" s="8"/>
      <c r="BBD31" s="8"/>
      <c r="BBE31" s="8"/>
      <c r="BBF31" s="8"/>
      <c r="BBG31" s="8"/>
      <c r="BBH31" s="8"/>
      <c r="BBI31" s="8"/>
      <c r="BBJ31" s="8"/>
      <c r="BBK31" s="8"/>
      <c r="BBL31" s="8"/>
      <c r="BBM31" s="8"/>
      <c r="BBN31" s="8"/>
      <c r="BBO31" s="8"/>
      <c r="BBP31" s="8"/>
      <c r="BBQ31" s="8"/>
      <c r="BBR31" s="8"/>
      <c r="BBS31" s="8"/>
      <c r="BBT31" s="8"/>
      <c r="BBU31" s="8"/>
      <c r="BBV31" s="8"/>
      <c r="BBW31" s="8"/>
      <c r="BBX31" s="8"/>
      <c r="BBY31" s="8"/>
      <c r="BBZ31" s="8"/>
      <c r="BCA31" s="8"/>
      <c r="BCB31" s="8"/>
      <c r="BCC31" s="8"/>
      <c r="BCD31" s="8"/>
      <c r="BCE31" s="8"/>
      <c r="BCF31" s="8"/>
      <c r="BCG31" s="8"/>
      <c r="BCH31" s="8"/>
      <c r="BCI31" s="8"/>
      <c r="BCJ31" s="8"/>
      <c r="BCK31" s="8"/>
      <c r="BCL31" s="8"/>
      <c r="BCM31" s="8"/>
      <c r="BCN31" s="8"/>
      <c r="BCO31" s="8"/>
      <c r="BCP31" s="8"/>
      <c r="BCQ31" s="8"/>
      <c r="BCR31" s="8"/>
      <c r="BCS31" s="8"/>
      <c r="BCT31" s="8"/>
      <c r="BCU31" s="8"/>
      <c r="BCV31" s="8"/>
      <c r="BCW31" s="8"/>
      <c r="BCX31" s="8"/>
      <c r="BCY31" s="8"/>
      <c r="BCZ31" s="8"/>
      <c r="BDA31" s="8"/>
      <c r="BDB31" s="8"/>
      <c r="BDC31" s="8"/>
      <c r="BDD31" s="8"/>
      <c r="BDE31" s="8"/>
      <c r="BDF31" s="8"/>
      <c r="BDG31" s="8"/>
      <c r="BDH31" s="8"/>
      <c r="BDI31" s="8"/>
      <c r="BDJ31" s="8"/>
      <c r="BDK31" s="8"/>
      <c r="BDL31" s="8"/>
      <c r="BDM31" s="8"/>
      <c r="BDN31" s="8"/>
      <c r="BDO31" s="8"/>
      <c r="BDP31" s="8"/>
      <c r="BDQ31" s="8"/>
      <c r="BDR31" s="8"/>
      <c r="BDS31" s="8"/>
      <c r="BDT31" s="8"/>
      <c r="BDU31" s="8"/>
      <c r="BDV31" s="8"/>
      <c r="BDW31" s="8"/>
      <c r="BDX31" s="8"/>
      <c r="BDY31" s="8"/>
      <c r="BDZ31" s="8"/>
      <c r="BEA31" s="8"/>
      <c r="BEB31" s="8"/>
      <c r="BEC31" s="8"/>
      <c r="BED31" s="8"/>
      <c r="BEE31" s="8"/>
      <c r="BEF31" s="8"/>
      <c r="BEG31" s="8"/>
      <c r="BEH31" s="8"/>
      <c r="BEI31" s="8"/>
      <c r="BEJ31" s="8"/>
      <c r="BEK31" s="8"/>
      <c r="BEL31" s="8"/>
      <c r="BEM31" s="8"/>
      <c r="BEN31" s="8"/>
      <c r="BEO31" s="8"/>
      <c r="BEP31" s="8"/>
      <c r="BEQ31" s="8"/>
      <c r="BER31" s="8"/>
      <c r="BES31" s="8"/>
      <c r="BET31" s="8"/>
      <c r="BEU31" s="8"/>
      <c r="BEV31" s="8"/>
      <c r="BEW31" s="8"/>
      <c r="BEX31" s="8"/>
      <c r="BEY31" s="8"/>
      <c r="BEZ31" s="8"/>
      <c r="BFA31" s="8"/>
      <c r="BFB31" s="8"/>
      <c r="BFC31" s="8"/>
      <c r="BFD31" s="8"/>
      <c r="BFE31" s="8"/>
      <c r="BFF31" s="8"/>
      <c r="BFG31" s="8"/>
      <c r="BFH31" s="8"/>
      <c r="BFI31" s="8"/>
      <c r="BFJ31" s="8"/>
      <c r="BFK31" s="8"/>
      <c r="BFL31" s="8"/>
      <c r="BFM31" s="8"/>
      <c r="BFN31" s="8"/>
      <c r="BFO31" s="8"/>
      <c r="BFP31" s="8"/>
      <c r="BFQ31" s="8"/>
      <c r="BFR31" s="8"/>
      <c r="BFS31" s="8"/>
      <c r="BFT31" s="8"/>
      <c r="BFU31" s="8"/>
      <c r="BFV31" s="8"/>
      <c r="BFW31" s="8"/>
      <c r="BFX31" s="8"/>
      <c r="BFY31" s="8"/>
      <c r="BFZ31" s="8"/>
      <c r="BGA31" s="8"/>
      <c r="BGB31" s="8"/>
      <c r="BGC31" s="8"/>
      <c r="BGD31" s="8"/>
      <c r="BGE31" s="8"/>
      <c r="BGF31" s="8"/>
      <c r="BGG31" s="8"/>
      <c r="BGH31" s="8"/>
      <c r="BGI31" s="8"/>
      <c r="BGJ31" s="8"/>
      <c r="BGK31" s="8"/>
      <c r="BGL31" s="8"/>
      <c r="BGM31" s="8"/>
      <c r="BGN31" s="8"/>
      <c r="BGO31" s="8"/>
      <c r="BGP31" s="8"/>
      <c r="BGQ31" s="8"/>
      <c r="BGR31" s="8"/>
      <c r="BGS31" s="8"/>
      <c r="BGT31" s="8"/>
      <c r="BGU31" s="8"/>
      <c r="BGV31" s="8"/>
      <c r="BGW31" s="8"/>
      <c r="BGX31" s="8"/>
      <c r="BGY31" s="8"/>
      <c r="BGZ31" s="8"/>
      <c r="BHA31" s="8"/>
      <c r="BHB31" s="8"/>
      <c r="BHC31" s="8"/>
      <c r="BHD31" s="8"/>
      <c r="BHE31" s="8"/>
      <c r="BHF31" s="8"/>
      <c r="BHG31" s="8"/>
      <c r="BHH31" s="8"/>
      <c r="BHI31" s="8"/>
      <c r="BHJ31" s="8"/>
      <c r="BHK31" s="8"/>
      <c r="BHL31" s="8"/>
      <c r="BHM31" s="8"/>
      <c r="BHN31" s="8"/>
      <c r="BHO31" s="8"/>
      <c r="BHP31" s="8"/>
      <c r="BHQ31" s="8"/>
      <c r="BHR31" s="8"/>
      <c r="BHS31" s="8"/>
      <c r="BHT31" s="8"/>
      <c r="BHU31" s="8"/>
      <c r="BHV31" s="8"/>
      <c r="BHW31" s="8"/>
      <c r="BHX31" s="8"/>
      <c r="BHY31" s="8"/>
      <c r="BHZ31" s="8"/>
      <c r="BIA31" s="8"/>
      <c r="BIB31" s="8"/>
      <c r="BIC31" s="8"/>
      <c r="BID31" s="8"/>
      <c r="BIE31" s="8"/>
      <c r="BIF31" s="8"/>
      <c r="BIG31" s="8"/>
      <c r="BIH31" s="8"/>
      <c r="BII31" s="8"/>
      <c r="BIJ31" s="8"/>
      <c r="BIK31" s="8"/>
      <c r="BIL31" s="8"/>
      <c r="BIM31" s="8"/>
      <c r="BIN31" s="8"/>
      <c r="BIO31" s="8"/>
      <c r="BIP31" s="8"/>
      <c r="BIQ31" s="8"/>
      <c r="BIR31" s="8"/>
      <c r="BIS31" s="8"/>
      <c r="BIT31" s="8"/>
      <c r="BIU31" s="8"/>
      <c r="BIV31" s="8"/>
      <c r="BIW31" s="8"/>
      <c r="BIX31" s="8"/>
      <c r="BIY31" s="8"/>
      <c r="BIZ31" s="8"/>
      <c r="BJA31" s="8"/>
      <c r="BJB31" s="8"/>
      <c r="BJC31" s="8"/>
      <c r="BJD31" s="8"/>
      <c r="BJE31" s="8"/>
      <c r="BJF31" s="8"/>
      <c r="BJG31" s="8"/>
      <c r="BJH31" s="8"/>
      <c r="BJI31" s="8"/>
      <c r="BJJ31" s="8"/>
      <c r="BJK31" s="8"/>
      <c r="BJL31" s="8"/>
      <c r="BJM31" s="8"/>
      <c r="BJN31" s="8"/>
      <c r="BJO31" s="8"/>
      <c r="BJP31" s="8"/>
      <c r="BJQ31" s="8"/>
      <c r="BJR31" s="8"/>
      <c r="BJS31" s="8"/>
      <c r="BJT31" s="8"/>
      <c r="BJU31" s="8"/>
      <c r="BJV31" s="8"/>
      <c r="BJW31" s="8"/>
      <c r="BJX31" s="8"/>
      <c r="BJY31" s="8"/>
      <c r="BJZ31" s="8"/>
      <c r="BKA31" s="8"/>
      <c r="BKB31" s="8"/>
      <c r="BKC31" s="8"/>
      <c r="BKD31" s="8"/>
      <c r="BKE31" s="8"/>
      <c r="BKF31" s="8"/>
      <c r="BKG31" s="8"/>
      <c r="BKH31" s="8"/>
      <c r="BKI31" s="8"/>
      <c r="BKJ31" s="8"/>
      <c r="BKK31" s="8"/>
      <c r="BKL31" s="8"/>
      <c r="BKM31" s="8"/>
      <c r="BKN31" s="8"/>
      <c r="BKO31" s="8"/>
      <c r="BKP31" s="8"/>
      <c r="BKQ31" s="8"/>
      <c r="BKR31" s="8"/>
      <c r="BKS31" s="8"/>
      <c r="BKT31" s="8"/>
      <c r="BKU31" s="8"/>
      <c r="BKV31" s="8"/>
      <c r="BKW31" s="8"/>
      <c r="BKX31" s="8"/>
      <c r="BKY31" s="8"/>
      <c r="BKZ31" s="8"/>
      <c r="BLA31" s="8"/>
      <c r="BLB31" s="8"/>
      <c r="BLC31" s="8"/>
      <c r="BLD31" s="8"/>
      <c r="BLE31" s="8"/>
      <c r="BLF31" s="8"/>
      <c r="BLG31" s="8"/>
      <c r="BLH31" s="8"/>
      <c r="BLI31" s="8"/>
      <c r="BLJ31" s="8"/>
      <c r="BLK31" s="8"/>
      <c r="BLL31" s="8"/>
      <c r="BLM31" s="8"/>
      <c r="BLN31" s="8"/>
      <c r="BLO31" s="8"/>
      <c r="BLP31" s="8"/>
      <c r="BLQ31" s="8"/>
      <c r="BLR31" s="8"/>
      <c r="BLS31" s="8"/>
      <c r="BLT31" s="8"/>
      <c r="BLU31" s="8"/>
      <c r="BLV31" s="8"/>
      <c r="BLW31" s="8"/>
      <c r="BLX31" s="8"/>
      <c r="BLY31" s="8"/>
      <c r="BLZ31" s="8"/>
      <c r="BMA31" s="8"/>
      <c r="BMB31" s="8"/>
      <c r="BMC31" s="8"/>
      <c r="BMD31" s="8"/>
      <c r="BME31" s="8"/>
      <c r="BMF31" s="8"/>
      <c r="BMG31" s="8"/>
      <c r="BMH31" s="8"/>
      <c r="BMI31" s="8"/>
      <c r="BMJ31" s="8"/>
      <c r="BMK31" s="8"/>
      <c r="BML31" s="8"/>
      <c r="BMM31" s="8"/>
      <c r="BMN31" s="8"/>
      <c r="BMO31" s="8"/>
      <c r="BMP31" s="8"/>
      <c r="BMQ31" s="8"/>
      <c r="BMR31" s="8"/>
      <c r="BMS31" s="8"/>
      <c r="BMT31" s="8"/>
      <c r="BMU31" s="8"/>
      <c r="BMV31" s="8"/>
      <c r="BMW31" s="8"/>
      <c r="BMX31" s="8"/>
      <c r="BMY31" s="8"/>
      <c r="BMZ31" s="8"/>
      <c r="BNA31" s="8"/>
      <c r="BNB31" s="8"/>
      <c r="BNC31" s="8"/>
      <c r="BND31" s="8"/>
      <c r="BNE31" s="8"/>
      <c r="BNF31" s="8"/>
      <c r="BNG31" s="8"/>
      <c r="BNH31" s="8"/>
      <c r="BNI31" s="8"/>
      <c r="BNJ31" s="8"/>
      <c r="BNK31" s="8"/>
      <c r="BNL31" s="8"/>
      <c r="BNM31" s="8"/>
      <c r="BNN31" s="8"/>
      <c r="BNO31" s="8"/>
      <c r="BNP31" s="8"/>
      <c r="BNQ31" s="8"/>
      <c r="BNR31" s="8"/>
      <c r="BNS31" s="8"/>
      <c r="BNT31" s="8"/>
      <c r="BNU31" s="8"/>
      <c r="BNV31" s="8"/>
      <c r="BNW31" s="8"/>
      <c r="BNX31" s="8"/>
      <c r="BNY31" s="8"/>
      <c r="BNZ31" s="8"/>
      <c r="BOA31" s="8"/>
      <c r="BOB31" s="8"/>
      <c r="BOC31" s="8"/>
      <c r="BOD31" s="8"/>
      <c r="BOE31" s="8"/>
      <c r="BOF31" s="8"/>
      <c r="BOG31" s="8"/>
      <c r="BOH31" s="8"/>
      <c r="BOI31" s="8"/>
      <c r="BOJ31" s="8"/>
      <c r="BOK31" s="8"/>
      <c r="BOL31" s="8"/>
      <c r="BOM31" s="8"/>
      <c r="BON31" s="8"/>
      <c r="BOO31" s="8"/>
      <c r="BOP31" s="8"/>
      <c r="BOQ31" s="8"/>
      <c r="BOR31" s="8"/>
      <c r="BOS31" s="8"/>
      <c r="BOT31" s="8"/>
      <c r="BOU31" s="8"/>
      <c r="BOV31" s="8"/>
      <c r="BOW31" s="8"/>
      <c r="BOX31" s="8"/>
      <c r="BOY31" s="8"/>
      <c r="BOZ31" s="8"/>
      <c r="BPA31" s="8"/>
      <c r="BPB31" s="8"/>
      <c r="BPC31" s="8"/>
      <c r="BPD31" s="8"/>
      <c r="BPE31" s="8"/>
      <c r="BPF31" s="8"/>
      <c r="BPG31" s="8"/>
      <c r="BPH31" s="8"/>
      <c r="BPI31" s="8"/>
      <c r="BPJ31" s="8"/>
      <c r="BPK31" s="8"/>
      <c r="BPL31" s="8"/>
      <c r="BPM31" s="8"/>
      <c r="BPN31" s="8"/>
      <c r="BPO31" s="8"/>
      <c r="BPP31" s="8"/>
      <c r="BPQ31" s="8"/>
      <c r="BPR31" s="8"/>
      <c r="BPS31" s="8"/>
      <c r="BPT31" s="8"/>
      <c r="BPU31" s="8"/>
      <c r="BPV31" s="8"/>
      <c r="BPW31" s="8"/>
      <c r="BPX31" s="8"/>
      <c r="BPY31" s="8"/>
      <c r="BPZ31" s="8"/>
      <c r="BQA31" s="8"/>
      <c r="BQB31" s="8"/>
      <c r="BQC31" s="8"/>
      <c r="BQD31" s="8"/>
      <c r="BQE31" s="8"/>
      <c r="BQF31" s="8"/>
      <c r="BQG31" s="8"/>
      <c r="BQH31" s="8"/>
      <c r="BQI31" s="8"/>
      <c r="BQJ31" s="8"/>
      <c r="BQK31" s="8"/>
      <c r="BQL31" s="8"/>
      <c r="BQM31" s="8"/>
      <c r="BQN31" s="8"/>
      <c r="BQO31" s="8"/>
      <c r="BQP31" s="8"/>
      <c r="BQQ31" s="8"/>
      <c r="BQR31" s="8"/>
      <c r="BQS31" s="8"/>
      <c r="BQT31" s="8"/>
      <c r="BQU31" s="8"/>
      <c r="BQV31" s="8"/>
      <c r="BQW31" s="8"/>
      <c r="BQX31" s="8"/>
      <c r="BQY31" s="8"/>
      <c r="BQZ31" s="8"/>
      <c r="BRA31" s="8"/>
      <c r="BRB31" s="8"/>
      <c r="BRC31" s="8"/>
      <c r="BRD31" s="8"/>
      <c r="BRE31" s="8"/>
      <c r="BRF31" s="8"/>
      <c r="BRG31" s="8"/>
      <c r="BRH31" s="8"/>
      <c r="BRI31" s="8"/>
      <c r="BRJ31" s="8"/>
      <c r="BRK31" s="8"/>
      <c r="BRL31" s="8"/>
      <c r="BRM31" s="8"/>
      <c r="BRN31" s="8"/>
      <c r="BRO31" s="8"/>
      <c r="BRP31" s="8"/>
      <c r="BRQ31" s="8"/>
      <c r="BRR31" s="8"/>
      <c r="BRS31" s="8"/>
      <c r="BRT31" s="8"/>
      <c r="BRU31" s="8"/>
      <c r="BRV31" s="8"/>
      <c r="BRW31" s="8"/>
      <c r="BRX31" s="8"/>
      <c r="BRY31" s="8"/>
      <c r="BRZ31" s="8"/>
      <c r="BSA31" s="8"/>
      <c r="BSB31" s="8"/>
      <c r="BSC31" s="8"/>
      <c r="BSD31" s="8"/>
      <c r="BSE31" s="8"/>
      <c r="BSF31" s="8"/>
      <c r="BSG31" s="8"/>
      <c r="BSH31" s="8"/>
      <c r="BSI31" s="8"/>
      <c r="BSJ31" s="8"/>
      <c r="BSK31" s="8"/>
      <c r="BSL31" s="8"/>
      <c r="BSM31" s="8"/>
      <c r="BSN31" s="8"/>
      <c r="BSO31" s="8"/>
      <c r="BSP31" s="8"/>
      <c r="BSQ31" s="8"/>
      <c r="BSR31" s="8"/>
      <c r="BSS31" s="8"/>
      <c r="BST31" s="8"/>
      <c r="BSU31" s="8"/>
      <c r="BSV31" s="8"/>
      <c r="BSW31" s="8"/>
      <c r="BSX31" s="8"/>
      <c r="BSY31" s="8"/>
      <c r="BSZ31" s="8"/>
      <c r="BTA31" s="8"/>
      <c r="BTB31" s="8"/>
      <c r="BTC31" s="8"/>
      <c r="BTD31" s="8"/>
      <c r="BTE31" s="8"/>
      <c r="BTF31" s="8"/>
      <c r="BTG31" s="8"/>
      <c r="BTH31" s="8"/>
      <c r="BTI31" s="8"/>
      <c r="BTJ31" s="8"/>
      <c r="BTK31" s="8"/>
      <c r="BTL31" s="8"/>
      <c r="BTM31" s="8"/>
      <c r="BTN31" s="8"/>
      <c r="BTO31" s="8"/>
      <c r="BTP31" s="8"/>
      <c r="BTQ31" s="8"/>
      <c r="BTR31" s="8"/>
      <c r="BTS31" s="8"/>
      <c r="BTT31" s="8"/>
      <c r="BTU31" s="8"/>
      <c r="BTV31" s="8"/>
      <c r="BTW31" s="8"/>
      <c r="BTX31" s="8"/>
      <c r="BTY31" s="8"/>
      <c r="BTZ31" s="8"/>
      <c r="BUA31" s="8"/>
      <c r="BUB31" s="8"/>
      <c r="BUC31" s="8"/>
      <c r="BUD31" s="8"/>
      <c r="BUE31" s="8"/>
      <c r="BUF31" s="8"/>
      <c r="BUG31" s="8"/>
      <c r="BUH31" s="8"/>
      <c r="BUI31" s="8"/>
      <c r="BUJ31" s="8"/>
      <c r="BUK31" s="8"/>
      <c r="BUL31" s="8"/>
      <c r="BUM31" s="8"/>
      <c r="BUN31" s="8"/>
      <c r="BUO31" s="8"/>
      <c r="BUP31" s="8"/>
      <c r="BUQ31" s="8"/>
      <c r="BUR31" s="8"/>
      <c r="BUS31" s="8"/>
      <c r="BUT31" s="8"/>
      <c r="BUU31" s="8"/>
      <c r="BUV31" s="8"/>
      <c r="BUW31" s="8"/>
      <c r="BUX31" s="8"/>
      <c r="BUY31" s="8"/>
      <c r="BUZ31" s="8"/>
      <c r="BVA31" s="8"/>
      <c r="BVB31" s="8"/>
      <c r="BVC31" s="8"/>
      <c r="BVD31" s="8"/>
      <c r="BVE31" s="8"/>
      <c r="BVF31" s="8"/>
      <c r="BVG31" s="8"/>
      <c r="BVH31" s="8"/>
      <c r="BVI31" s="8"/>
      <c r="BVJ31" s="8"/>
      <c r="BVK31" s="8"/>
      <c r="BVL31" s="8"/>
      <c r="BVM31" s="8"/>
      <c r="BVN31" s="8"/>
      <c r="BVO31" s="8"/>
      <c r="BVP31" s="8"/>
      <c r="BVQ31" s="8"/>
      <c r="BVR31" s="8"/>
      <c r="BVS31" s="8"/>
      <c r="BVT31" s="8"/>
      <c r="BVU31" s="8"/>
      <c r="BVV31" s="8"/>
      <c r="BVW31" s="8"/>
      <c r="BVX31" s="8"/>
      <c r="BVY31" s="8"/>
      <c r="BVZ31" s="8"/>
      <c r="BWA31" s="8"/>
      <c r="BWB31" s="8"/>
      <c r="BWC31" s="8"/>
      <c r="BWD31" s="8"/>
      <c r="BWE31" s="8"/>
      <c r="BWF31" s="8"/>
      <c r="BWG31" s="8"/>
      <c r="BWH31" s="8"/>
      <c r="BWI31" s="8"/>
      <c r="BWJ31" s="8"/>
      <c r="BWK31" s="8"/>
      <c r="BWL31" s="8"/>
      <c r="BWM31" s="8"/>
      <c r="BWN31" s="8"/>
      <c r="BWO31" s="8"/>
      <c r="BWP31" s="8"/>
      <c r="BWQ31" s="8"/>
      <c r="BWR31" s="8"/>
      <c r="BWS31" s="8"/>
      <c r="BWT31" s="8"/>
      <c r="BWU31" s="8"/>
      <c r="BWV31" s="8"/>
      <c r="BWW31" s="8"/>
      <c r="BWX31" s="8"/>
      <c r="BWY31" s="8"/>
      <c r="BWZ31" s="8"/>
      <c r="BXA31" s="8"/>
      <c r="BXB31" s="8"/>
      <c r="BXC31" s="8"/>
      <c r="BXD31" s="8"/>
      <c r="BXE31" s="8"/>
      <c r="BXF31" s="8"/>
      <c r="BXG31" s="8"/>
      <c r="BXH31" s="8"/>
      <c r="BXI31" s="8"/>
      <c r="BXJ31" s="8"/>
      <c r="BXK31" s="8"/>
      <c r="BXL31" s="8"/>
      <c r="BXM31" s="8"/>
      <c r="BXN31" s="8"/>
      <c r="BXO31" s="8"/>
      <c r="BXP31" s="8"/>
      <c r="BXQ31" s="8"/>
      <c r="BXR31" s="8"/>
      <c r="BXS31" s="8"/>
      <c r="BXT31" s="8"/>
      <c r="BXU31" s="8"/>
      <c r="BXV31" s="8"/>
      <c r="BXW31" s="8"/>
      <c r="BXX31" s="8"/>
      <c r="BXY31" s="8"/>
      <c r="BXZ31" s="8"/>
      <c r="BYA31" s="8"/>
      <c r="BYB31" s="8"/>
      <c r="BYC31" s="8"/>
      <c r="BYD31" s="8"/>
      <c r="BYE31" s="8"/>
      <c r="BYF31" s="8"/>
      <c r="BYG31" s="8"/>
      <c r="BYH31" s="8"/>
      <c r="BYI31" s="8"/>
      <c r="BYJ31" s="8"/>
      <c r="BYK31" s="8"/>
      <c r="BYL31" s="8"/>
      <c r="BYM31" s="8"/>
      <c r="BYN31" s="8"/>
      <c r="BYO31" s="8"/>
      <c r="BYP31" s="8"/>
      <c r="BYQ31" s="8"/>
      <c r="BYR31" s="8"/>
      <c r="BYS31" s="8"/>
      <c r="BYT31" s="8"/>
      <c r="BYU31" s="8"/>
      <c r="BYV31" s="8"/>
      <c r="BYW31" s="8"/>
      <c r="BYX31" s="8"/>
      <c r="BYY31" s="8"/>
      <c r="BYZ31" s="8"/>
      <c r="BZA31" s="8"/>
      <c r="BZB31" s="8"/>
      <c r="BZC31" s="8"/>
      <c r="BZD31" s="8"/>
      <c r="BZE31" s="8"/>
      <c r="BZF31" s="8"/>
      <c r="BZG31" s="8"/>
      <c r="BZH31" s="8"/>
      <c r="BZI31" s="8"/>
      <c r="BZJ31" s="8"/>
      <c r="BZK31" s="8"/>
      <c r="BZL31" s="8"/>
      <c r="BZM31" s="8"/>
      <c r="BZN31" s="8"/>
      <c r="BZO31" s="8"/>
      <c r="BZP31" s="8"/>
      <c r="BZQ31" s="8"/>
      <c r="BZR31" s="8"/>
      <c r="BZS31" s="8"/>
      <c r="BZT31" s="8"/>
      <c r="BZU31" s="8"/>
      <c r="BZV31" s="8"/>
      <c r="BZW31" s="8"/>
      <c r="BZX31" s="8"/>
      <c r="BZY31" s="8"/>
      <c r="BZZ31" s="8"/>
      <c r="CAA31" s="8"/>
      <c r="CAB31" s="8"/>
      <c r="CAC31" s="8"/>
      <c r="CAD31" s="8"/>
      <c r="CAE31" s="8"/>
      <c r="CAF31" s="8"/>
      <c r="CAG31" s="8"/>
      <c r="CAH31" s="8"/>
      <c r="CAI31" s="8"/>
      <c r="CAJ31" s="8"/>
      <c r="CAK31" s="8"/>
      <c r="CAL31" s="8"/>
      <c r="CAM31" s="8"/>
      <c r="CAN31" s="8"/>
      <c r="CAO31" s="8"/>
      <c r="CAP31" s="8"/>
      <c r="CAQ31" s="8"/>
      <c r="CAR31" s="8"/>
      <c r="CAS31" s="8"/>
      <c r="CAT31" s="8"/>
      <c r="CAU31" s="8"/>
      <c r="CAV31" s="8"/>
      <c r="CAW31" s="8"/>
      <c r="CAX31" s="8"/>
      <c r="CAY31" s="8"/>
      <c r="CAZ31" s="8"/>
      <c r="CBA31" s="8"/>
      <c r="CBB31" s="8"/>
      <c r="CBC31" s="8"/>
      <c r="CBD31" s="8"/>
      <c r="CBE31" s="8"/>
      <c r="CBF31" s="8"/>
      <c r="CBG31" s="8"/>
      <c r="CBH31" s="8"/>
      <c r="CBI31" s="8"/>
      <c r="CBJ31" s="8"/>
      <c r="CBK31" s="8"/>
      <c r="CBL31" s="8"/>
      <c r="CBM31" s="8"/>
      <c r="CBN31" s="8"/>
      <c r="CBO31" s="8"/>
      <c r="CBP31" s="8"/>
      <c r="CBQ31" s="8"/>
      <c r="CBR31" s="8"/>
      <c r="CBS31" s="8"/>
      <c r="CBT31" s="8"/>
      <c r="CBU31" s="8"/>
      <c r="CBV31" s="8"/>
      <c r="CBW31" s="8"/>
      <c r="CBX31" s="8"/>
      <c r="CBY31" s="8"/>
      <c r="CBZ31" s="8"/>
      <c r="CCA31" s="8"/>
      <c r="CCB31" s="8"/>
      <c r="CCC31" s="8"/>
      <c r="CCD31" s="8"/>
      <c r="CCE31" s="8"/>
      <c r="CCF31" s="8"/>
      <c r="CCG31" s="8"/>
      <c r="CCH31" s="8"/>
      <c r="CCI31" s="8"/>
      <c r="CCJ31" s="8"/>
      <c r="CCK31" s="8"/>
      <c r="CCL31" s="8"/>
      <c r="CCM31" s="8"/>
      <c r="CCN31" s="8"/>
      <c r="CCO31" s="8"/>
      <c r="CCP31" s="8"/>
      <c r="CCQ31" s="8"/>
      <c r="CCR31" s="8"/>
      <c r="CCS31" s="8"/>
      <c r="CCT31" s="8"/>
      <c r="CCU31" s="8"/>
      <c r="CCV31" s="8"/>
      <c r="CCW31" s="8"/>
      <c r="CCX31" s="8"/>
      <c r="CCY31" s="8"/>
      <c r="CCZ31" s="8"/>
      <c r="CDA31" s="8"/>
      <c r="CDB31" s="8"/>
      <c r="CDC31" s="8"/>
      <c r="CDD31" s="8"/>
      <c r="CDE31" s="8"/>
      <c r="CDF31" s="8"/>
      <c r="CDG31" s="8"/>
      <c r="CDH31" s="8"/>
      <c r="CDI31" s="8"/>
      <c r="CDJ31" s="8"/>
      <c r="CDK31" s="8"/>
      <c r="CDL31" s="8"/>
      <c r="CDM31" s="8"/>
      <c r="CDN31" s="8"/>
      <c r="CDO31" s="8"/>
      <c r="CDP31" s="8"/>
      <c r="CDQ31" s="8"/>
      <c r="CDR31" s="8"/>
      <c r="CDS31" s="8"/>
      <c r="CDT31" s="8"/>
      <c r="CDU31" s="8"/>
      <c r="CDV31" s="8"/>
      <c r="CDW31" s="8"/>
      <c r="CDX31" s="8"/>
      <c r="CDY31" s="8"/>
      <c r="CDZ31" s="8"/>
      <c r="CEA31" s="8"/>
      <c r="CEB31" s="8"/>
      <c r="CEC31" s="8"/>
      <c r="CED31" s="8"/>
      <c r="CEE31" s="8"/>
      <c r="CEF31" s="8"/>
      <c r="CEG31" s="8"/>
      <c r="CEH31" s="8"/>
      <c r="CEI31" s="8"/>
      <c r="CEJ31" s="8"/>
      <c r="CEK31" s="8"/>
      <c r="CEL31" s="8"/>
      <c r="CEM31" s="8"/>
      <c r="CEN31" s="8"/>
      <c r="CEO31" s="8"/>
      <c r="CEP31" s="8"/>
      <c r="CEQ31" s="8"/>
      <c r="CER31" s="8"/>
      <c r="CES31" s="8"/>
      <c r="CET31" s="8"/>
      <c r="CEU31" s="8"/>
      <c r="CEV31" s="8"/>
      <c r="CEW31" s="8"/>
      <c r="CEX31" s="8"/>
      <c r="CEY31" s="8"/>
      <c r="CEZ31" s="8"/>
      <c r="CFA31" s="8"/>
      <c r="CFB31" s="8"/>
      <c r="CFC31" s="8"/>
      <c r="CFD31" s="8"/>
      <c r="CFE31" s="8"/>
      <c r="CFF31" s="8"/>
      <c r="CFG31" s="8"/>
      <c r="CFH31" s="8"/>
      <c r="CFI31" s="8"/>
      <c r="CFJ31" s="8"/>
      <c r="CFK31" s="8"/>
      <c r="CFL31" s="8"/>
      <c r="CFM31" s="8"/>
      <c r="CFN31" s="8"/>
      <c r="CFO31" s="8"/>
      <c r="CFP31" s="8"/>
      <c r="CFQ31" s="8"/>
      <c r="CFR31" s="8"/>
      <c r="CFS31" s="8"/>
      <c r="CFT31" s="8"/>
      <c r="CFU31" s="8"/>
      <c r="CFV31" s="8"/>
      <c r="CFW31" s="8"/>
      <c r="CFX31" s="8"/>
      <c r="CFY31" s="8"/>
      <c r="CFZ31" s="8"/>
      <c r="CGA31" s="8"/>
      <c r="CGB31" s="8"/>
      <c r="CGC31" s="8"/>
      <c r="CGD31" s="8"/>
      <c r="CGE31" s="8"/>
      <c r="CGF31" s="8"/>
      <c r="CGG31" s="8"/>
      <c r="CGH31" s="8"/>
      <c r="CGI31" s="8"/>
      <c r="CGJ31" s="8"/>
      <c r="CGK31" s="8"/>
      <c r="CGL31" s="8"/>
      <c r="CGM31" s="8"/>
      <c r="CGN31" s="8"/>
      <c r="CGO31" s="8"/>
      <c r="CGP31" s="8"/>
      <c r="CGQ31" s="8"/>
      <c r="CGR31" s="8"/>
      <c r="CGS31" s="8"/>
      <c r="CGT31" s="8"/>
      <c r="CGU31" s="8"/>
      <c r="CGV31" s="8"/>
      <c r="CGW31" s="8"/>
      <c r="CGX31" s="8"/>
      <c r="CGY31" s="8"/>
      <c r="CGZ31" s="8"/>
      <c r="CHA31" s="8"/>
      <c r="CHB31" s="8"/>
      <c r="CHC31" s="8"/>
      <c r="CHD31" s="8"/>
      <c r="CHE31" s="8"/>
      <c r="CHF31" s="8"/>
      <c r="CHG31" s="8"/>
      <c r="CHH31" s="8"/>
      <c r="CHI31" s="8"/>
      <c r="CHJ31" s="8"/>
      <c r="CHK31" s="8"/>
      <c r="CHL31" s="8"/>
      <c r="CHM31" s="8"/>
      <c r="CHN31" s="8"/>
      <c r="CHO31" s="8"/>
      <c r="CHP31" s="8"/>
      <c r="CHQ31" s="8"/>
      <c r="CHR31" s="8"/>
      <c r="CHS31" s="8"/>
      <c r="CHT31" s="8"/>
      <c r="CHU31" s="8"/>
      <c r="CHV31" s="8"/>
      <c r="CHW31" s="8"/>
      <c r="CHX31" s="8"/>
      <c r="CHY31" s="8"/>
      <c r="CHZ31" s="8"/>
      <c r="CIA31" s="8"/>
      <c r="CIB31" s="8"/>
      <c r="CIC31" s="8"/>
      <c r="CID31" s="8"/>
      <c r="CIE31" s="8"/>
      <c r="CIF31" s="8"/>
      <c r="CIG31" s="8"/>
      <c r="CIH31" s="8"/>
      <c r="CII31" s="8"/>
      <c r="CIJ31" s="8"/>
      <c r="CIK31" s="8"/>
      <c r="CIL31" s="8"/>
      <c r="CIM31" s="8"/>
      <c r="CIN31" s="8"/>
      <c r="CIO31" s="8"/>
      <c r="CIP31" s="8"/>
      <c r="CIQ31" s="8"/>
      <c r="CIR31" s="8"/>
      <c r="CIS31" s="8"/>
      <c r="CIT31" s="8"/>
      <c r="CIU31" s="8"/>
      <c r="CIV31" s="8"/>
      <c r="CIW31" s="8"/>
      <c r="CIX31" s="8"/>
      <c r="CIY31" s="8"/>
      <c r="CIZ31" s="8"/>
      <c r="CJA31" s="8"/>
      <c r="CJB31" s="8"/>
      <c r="CJC31" s="8"/>
      <c r="CJD31" s="8"/>
      <c r="CJE31" s="8"/>
      <c r="CJF31" s="8"/>
      <c r="CJG31" s="8"/>
      <c r="CJH31" s="8"/>
      <c r="CJI31" s="8"/>
      <c r="CJJ31" s="8"/>
      <c r="CJK31" s="8"/>
      <c r="CJL31" s="8"/>
      <c r="CJM31" s="8"/>
      <c r="CJN31" s="8"/>
      <c r="CJO31" s="8"/>
      <c r="CJP31" s="8"/>
      <c r="CJQ31" s="8"/>
      <c r="CJR31" s="8"/>
      <c r="CJS31" s="8"/>
      <c r="CJT31" s="8"/>
      <c r="CJU31" s="8"/>
      <c r="CJV31" s="8"/>
      <c r="CJW31" s="8"/>
      <c r="CJX31" s="8"/>
      <c r="CJY31" s="8"/>
      <c r="CJZ31" s="8"/>
      <c r="CKA31" s="8"/>
      <c r="CKB31" s="8"/>
      <c r="CKC31" s="8"/>
      <c r="CKD31" s="8"/>
      <c r="CKE31" s="8"/>
      <c r="CKF31" s="8"/>
      <c r="CKG31" s="8"/>
      <c r="CKH31" s="8"/>
      <c r="CKI31" s="8"/>
      <c r="CKJ31" s="8"/>
      <c r="CKK31" s="8"/>
      <c r="CKL31" s="8"/>
      <c r="CKM31" s="8"/>
      <c r="CKN31" s="8"/>
      <c r="CKO31" s="8"/>
      <c r="CKP31" s="8"/>
      <c r="CKQ31" s="8"/>
      <c r="CKR31" s="8"/>
      <c r="CKS31" s="8"/>
      <c r="CKT31" s="8"/>
      <c r="CKU31" s="8"/>
      <c r="CKV31" s="8"/>
      <c r="CKW31" s="8"/>
      <c r="CKX31" s="8"/>
      <c r="CKY31" s="8"/>
      <c r="CKZ31" s="8"/>
      <c r="CLA31" s="8"/>
      <c r="CLB31" s="8"/>
      <c r="CLC31" s="8"/>
      <c r="CLD31" s="8"/>
      <c r="CLE31" s="8"/>
      <c r="CLF31" s="8"/>
      <c r="CLG31" s="8"/>
      <c r="CLH31" s="8"/>
      <c r="CLI31" s="8"/>
      <c r="CLJ31" s="8"/>
      <c r="CLK31" s="8"/>
      <c r="CLL31" s="8"/>
      <c r="CLM31" s="8"/>
      <c r="CLN31" s="8"/>
      <c r="CLO31" s="8"/>
      <c r="CLP31" s="8"/>
      <c r="CLQ31" s="8"/>
      <c r="CLR31" s="8"/>
      <c r="CLS31" s="8"/>
      <c r="CLT31" s="8"/>
      <c r="CLU31" s="8"/>
      <c r="CLV31" s="8"/>
      <c r="CLW31" s="8"/>
      <c r="CLX31" s="8"/>
      <c r="CLY31" s="8"/>
      <c r="CLZ31" s="8"/>
      <c r="CMA31" s="8"/>
      <c r="CMB31" s="8"/>
      <c r="CMC31" s="8"/>
      <c r="CMD31" s="8"/>
      <c r="CME31" s="8"/>
      <c r="CMF31" s="8"/>
      <c r="CMG31" s="8"/>
      <c r="CMH31" s="8"/>
      <c r="CMI31" s="8"/>
      <c r="CMJ31" s="8"/>
      <c r="CMK31" s="8"/>
      <c r="CML31" s="8"/>
      <c r="CMM31" s="8"/>
      <c r="CMN31" s="8"/>
      <c r="CMO31" s="8"/>
      <c r="CMP31" s="8"/>
      <c r="CMQ31" s="8"/>
      <c r="CMR31" s="8"/>
      <c r="CMS31" s="8"/>
      <c r="CMT31" s="8"/>
      <c r="CMU31" s="8"/>
      <c r="CMV31" s="8"/>
      <c r="CMW31" s="8"/>
      <c r="CMX31" s="8"/>
      <c r="CMY31" s="8"/>
      <c r="CMZ31" s="8"/>
      <c r="CNA31" s="8"/>
      <c r="CNB31" s="8"/>
      <c r="CNC31" s="8"/>
      <c r="CND31" s="8"/>
      <c r="CNE31" s="8"/>
      <c r="CNF31" s="8"/>
      <c r="CNG31" s="8"/>
      <c r="CNH31" s="8"/>
      <c r="CNI31" s="8"/>
      <c r="CNJ31" s="8"/>
      <c r="CNK31" s="8"/>
      <c r="CNL31" s="8"/>
      <c r="CNM31" s="8"/>
      <c r="CNN31" s="8"/>
      <c r="CNO31" s="8"/>
      <c r="CNP31" s="8"/>
      <c r="CNQ31" s="8"/>
      <c r="CNR31" s="8"/>
      <c r="CNS31" s="8"/>
      <c r="CNT31" s="8"/>
      <c r="CNU31" s="8"/>
      <c r="CNV31" s="8"/>
      <c r="CNW31" s="8"/>
      <c r="CNX31" s="8"/>
      <c r="CNY31" s="8"/>
      <c r="CNZ31" s="8"/>
      <c r="COA31" s="8"/>
      <c r="COB31" s="8"/>
      <c r="COC31" s="8"/>
      <c r="COD31" s="8"/>
      <c r="COE31" s="8"/>
      <c r="COF31" s="8"/>
      <c r="COG31" s="8"/>
      <c r="COH31" s="8"/>
      <c r="COI31" s="8"/>
      <c r="COJ31" s="8"/>
      <c r="COK31" s="8"/>
      <c r="COL31" s="8"/>
      <c r="COM31" s="8"/>
      <c r="CON31" s="8"/>
      <c r="COO31" s="8"/>
      <c r="COP31" s="8"/>
      <c r="COQ31" s="8"/>
      <c r="COR31" s="8"/>
      <c r="COS31" s="8"/>
      <c r="COT31" s="8"/>
      <c r="COU31" s="8"/>
      <c r="COV31" s="8"/>
      <c r="COW31" s="8"/>
      <c r="COX31" s="8"/>
      <c r="COY31" s="8"/>
      <c r="COZ31" s="8"/>
      <c r="CPA31" s="8"/>
      <c r="CPB31" s="8"/>
      <c r="CPC31" s="8"/>
      <c r="CPD31" s="8"/>
      <c r="CPE31" s="8"/>
      <c r="CPF31" s="8"/>
      <c r="CPG31" s="8"/>
      <c r="CPH31" s="8"/>
      <c r="CPI31" s="8"/>
      <c r="CPJ31" s="8"/>
      <c r="CPK31" s="8"/>
      <c r="CPL31" s="8"/>
      <c r="CPM31" s="8"/>
      <c r="CPN31" s="8"/>
      <c r="CPO31" s="8"/>
      <c r="CPP31" s="8"/>
      <c r="CPQ31" s="8"/>
      <c r="CPR31" s="8"/>
      <c r="CPS31" s="8"/>
      <c r="CPT31" s="8"/>
      <c r="CPU31" s="8"/>
      <c r="CPV31" s="8"/>
      <c r="CPW31" s="8"/>
      <c r="CPX31" s="8"/>
      <c r="CPY31" s="8"/>
      <c r="CPZ31" s="8"/>
      <c r="CQA31" s="8"/>
      <c r="CQB31" s="8"/>
      <c r="CQC31" s="8"/>
      <c r="CQD31" s="8"/>
      <c r="CQE31" s="8"/>
      <c r="CQF31" s="8"/>
      <c r="CQG31" s="8"/>
      <c r="CQH31" s="8"/>
      <c r="CQI31" s="8"/>
      <c r="CQJ31" s="8"/>
      <c r="CQK31" s="8"/>
      <c r="CQL31" s="8"/>
      <c r="CQM31" s="8"/>
      <c r="CQN31" s="8"/>
      <c r="CQO31" s="8"/>
      <c r="CQP31" s="8"/>
      <c r="CQQ31" s="8"/>
      <c r="CQR31" s="8"/>
      <c r="CQS31" s="8"/>
      <c r="CQT31" s="8"/>
      <c r="CQU31" s="8"/>
      <c r="CQV31" s="8"/>
      <c r="CQW31" s="8"/>
      <c r="CQX31" s="8"/>
      <c r="CQY31" s="8"/>
      <c r="CQZ31" s="8"/>
      <c r="CRA31" s="8"/>
      <c r="CRB31" s="8"/>
      <c r="CRC31" s="8"/>
      <c r="CRD31" s="8"/>
      <c r="CRE31" s="8"/>
      <c r="CRF31" s="8"/>
      <c r="CRG31" s="8"/>
      <c r="CRH31" s="8"/>
      <c r="CRI31" s="8"/>
      <c r="CRJ31" s="8"/>
      <c r="CRK31" s="8"/>
      <c r="CRL31" s="8"/>
      <c r="CRM31" s="8"/>
      <c r="CRN31" s="8"/>
      <c r="CRO31" s="8"/>
      <c r="CRP31" s="8"/>
      <c r="CRQ31" s="8"/>
      <c r="CRR31" s="8"/>
      <c r="CRS31" s="8"/>
      <c r="CRT31" s="8"/>
      <c r="CRU31" s="8"/>
      <c r="CRV31" s="8"/>
      <c r="CRW31" s="8"/>
      <c r="CRX31" s="8"/>
      <c r="CRY31" s="8"/>
      <c r="CRZ31" s="8"/>
      <c r="CSA31" s="8"/>
      <c r="CSB31" s="8"/>
      <c r="CSC31" s="8"/>
      <c r="CSD31" s="8"/>
      <c r="CSE31" s="8"/>
      <c r="CSF31" s="8"/>
      <c r="CSG31" s="8"/>
      <c r="CSH31" s="8"/>
      <c r="CSI31" s="8"/>
      <c r="CSJ31" s="8"/>
      <c r="CSK31" s="8"/>
      <c r="CSL31" s="8"/>
      <c r="CSM31" s="8"/>
      <c r="CSN31" s="8"/>
      <c r="CSO31" s="8"/>
      <c r="CSP31" s="8"/>
      <c r="CSQ31" s="8"/>
      <c r="CSR31" s="8"/>
      <c r="CSS31" s="8"/>
      <c r="CST31" s="8"/>
      <c r="CSU31" s="8"/>
      <c r="CSV31" s="8"/>
      <c r="CSW31" s="8"/>
      <c r="CSX31" s="8"/>
      <c r="CSY31" s="8"/>
      <c r="CSZ31" s="8"/>
      <c r="CTA31" s="8"/>
      <c r="CTB31" s="8"/>
      <c r="CTC31" s="8"/>
      <c r="CTD31" s="8"/>
      <c r="CTE31" s="8"/>
      <c r="CTF31" s="8"/>
      <c r="CTG31" s="8"/>
      <c r="CTH31" s="8"/>
      <c r="CTI31" s="8"/>
      <c r="CTJ31" s="8"/>
      <c r="CTK31" s="8"/>
      <c r="CTL31" s="8"/>
      <c r="CTM31" s="8"/>
      <c r="CTN31" s="8"/>
      <c r="CTO31" s="8"/>
      <c r="CTP31" s="8"/>
      <c r="CTQ31" s="8"/>
      <c r="CTR31" s="8"/>
      <c r="CTS31" s="8"/>
      <c r="CTT31" s="8"/>
      <c r="CTU31" s="8"/>
      <c r="CTV31" s="8"/>
      <c r="CTW31" s="8"/>
      <c r="CTX31" s="8"/>
      <c r="CTY31" s="8"/>
      <c r="CTZ31" s="8"/>
      <c r="CUA31" s="8"/>
      <c r="CUB31" s="8"/>
      <c r="CUC31" s="8"/>
      <c r="CUD31" s="8"/>
      <c r="CUE31" s="8"/>
      <c r="CUF31" s="8"/>
      <c r="CUG31" s="8"/>
      <c r="CUH31" s="8"/>
      <c r="CUI31" s="8"/>
      <c r="CUJ31" s="8"/>
      <c r="CUK31" s="8"/>
      <c r="CUL31" s="8"/>
      <c r="CUM31" s="8"/>
      <c r="CUN31" s="8"/>
      <c r="CUO31" s="8"/>
      <c r="CUP31" s="8"/>
      <c r="CUQ31" s="8"/>
      <c r="CUR31" s="8"/>
      <c r="CUS31" s="8"/>
      <c r="CUT31" s="8"/>
      <c r="CUU31" s="8"/>
      <c r="CUV31" s="8"/>
      <c r="CUW31" s="8"/>
      <c r="CUX31" s="8"/>
      <c r="CUY31" s="8"/>
      <c r="CUZ31" s="8"/>
      <c r="CVA31" s="8"/>
      <c r="CVB31" s="8"/>
      <c r="CVC31" s="8"/>
      <c r="CVD31" s="8"/>
      <c r="CVE31" s="8"/>
      <c r="CVF31" s="8"/>
      <c r="CVG31" s="8"/>
      <c r="CVH31" s="8"/>
      <c r="CVI31" s="8"/>
      <c r="CVJ31" s="8"/>
      <c r="CVK31" s="8"/>
      <c r="CVL31" s="8"/>
      <c r="CVM31" s="8"/>
      <c r="CVN31" s="8"/>
      <c r="CVO31" s="8"/>
      <c r="CVP31" s="8"/>
      <c r="CVQ31" s="8"/>
      <c r="CVR31" s="8"/>
      <c r="CVS31" s="8"/>
      <c r="CVT31" s="8"/>
      <c r="CVU31" s="8"/>
      <c r="CVV31" s="8"/>
      <c r="CVW31" s="8"/>
      <c r="CVX31" s="8"/>
      <c r="CVY31" s="8"/>
      <c r="CVZ31" s="8"/>
      <c r="CWA31" s="8"/>
      <c r="CWB31" s="8"/>
      <c r="CWC31" s="8"/>
      <c r="CWD31" s="8"/>
      <c r="CWE31" s="8"/>
      <c r="CWF31" s="8"/>
      <c r="CWG31" s="8"/>
      <c r="CWH31" s="8"/>
      <c r="CWI31" s="8"/>
      <c r="CWJ31" s="8"/>
      <c r="CWK31" s="8"/>
      <c r="CWL31" s="8"/>
      <c r="CWM31" s="8"/>
      <c r="CWN31" s="8"/>
      <c r="CWO31" s="8"/>
      <c r="CWP31" s="8"/>
      <c r="CWQ31" s="8"/>
      <c r="CWR31" s="8"/>
      <c r="CWS31" s="8"/>
      <c r="CWT31" s="8"/>
      <c r="CWU31" s="8"/>
      <c r="CWV31" s="8"/>
      <c r="CWW31" s="8"/>
      <c r="CWX31" s="8"/>
      <c r="CWY31" s="8"/>
      <c r="CWZ31" s="8"/>
      <c r="CXA31" s="8"/>
      <c r="CXB31" s="8"/>
      <c r="CXC31" s="8"/>
      <c r="CXD31" s="8"/>
      <c r="CXE31" s="8"/>
      <c r="CXF31" s="8"/>
      <c r="CXG31" s="8"/>
      <c r="CXH31" s="8"/>
      <c r="CXI31" s="8"/>
      <c r="CXJ31" s="8"/>
      <c r="CXK31" s="8"/>
      <c r="CXL31" s="8"/>
      <c r="CXM31" s="8"/>
      <c r="CXN31" s="8"/>
      <c r="CXO31" s="8"/>
      <c r="CXP31" s="8"/>
      <c r="CXQ31" s="8"/>
      <c r="CXR31" s="8"/>
      <c r="CXS31" s="8"/>
      <c r="CXT31" s="8"/>
      <c r="CXU31" s="8"/>
      <c r="CXV31" s="8"/>
      <c r="CXW31" s="8"/>
      <c r="CXX31" s="8"/>
      <c r="CXY31" s="8"/>
      <c r="CXZ31" s="8"/>
      <c r="CYA31" s="8"/>
      <c r="CYB31" s="8"/>
      <c r="CYC31" s="8"/>
      <c r="CYD31" s="8"/>
      <c r="CYE31" s="8"/>
      <c r="CYF31" s="8"/>
      <c r="CYG31" s="8"/>
      <c r="CYH31" s="8"/>
      <c r="CYI31" s="8"/>
      <c r="CYJ31" s="8"/>
      <c r="CYK31" s="8"/>
      <c r="CYL31" s="8"/>
      <c r="CYM31" s="8"/>
      <c r="CYN31" s="8"/>
      <c r="CYO31" s="8"/>
      <c r="CYP31" s="8"/>
      <c r="CYQ31" s="8"/>
      <c r="CYR31" s="8"/>
      <c r="CYS31" s="8"/>
      <c r="CYT31" s="8"/>
      <c r="CYU31" s="8"/>
      <c r="CYV31" s="8"/>
      <c r="CYW31" s="8"/>
      <c r="CYX31" s="8"/>
      <c r="CYY31" s="8"/>
      <c r="CYZ31" s="8"/>
      <c r="CZA31" s="8"/>
      <c r="CZB31" s="8"/>
      <c r="CZC31" s="8"/>
      <c r="CZD31" s="8"/>
      <c r="CZE31" s="8"/>
      <c r="CZF31" s="8"/>
      <c r="CZG31" s="8"/>
      <c r="CZH31" s="8"/>
      <c r="CZI31" s="8"/>
      <c r="CZJ31" s="8"/>
      <c r="CZK31" s="8"/>
      <c r="CZL31" s="8"/>
      <c r="CZM31" s="8"/>
      <c r="CZN31" s="8"/>
      <c r="CZO31" s="8"/>
      <c r="CZP31" s="8"/>
      <c r="CZQ31" s="8"/>
      <c r="CZR31" s="8"/>
      <c r="CZS31" s="8"/>
      <c r="CZT31" s="8"/>
      <c r="CZU31" s="8"/>
      <c r="CZV31" s="8"/>
      <c r="CZW31" s="8"/>
      <c r="CZX31" s="8"/>
      <c r="CZY31" s="8"/>
      <c r="CZZ31" s="8"/>
      <c r="DAA31" s="8"/>
      <c r="DAB31" s="8"/>
      <c r="DAC31" s="8"/>
      <c r="DAD31" s="8"/>
      <c r="DAE31" s="8"/>
      <c r="DAF31" s="8"/>
      <c r="DAG31" s="8"/>
      <c r="DAH31" s="8"/>
      <c r="DAI31" s="8"/>
      <c r="DAJ31" s="8"/>
      <c r="DAK31" s="8"/>
      <c r="DAL31" s="8"/>
      <c r="DAM31" s="8"/>
      <c r="DAN31" s="8"/>
      <c r="DAO31" s="8"/>
      <c r="DAP31" s="8"/>
      <c r="DAQ31" s="8"/>
      <c r="DAR31" s="8"/>
      <c r="DAS31" s="8"/>
      <c r="DAT31" s="8"/>
      <c r="DAU31" s="8"/>
      <c r="DAV31" s="8"/>
      <c r="DAW31" s="8"/>
      <c r="DAX31" s="8"/>
      <c r="DAY31" s="8"/>
      <c r="DAZ31" s="8"/>
      <c r="DBA31" s="8"/>
      <c r="DBB31" s="8"/>
      <c r="DBC31" s="8"/>
      <c r="DBD31" s="8"/>
      <c r="DBE31" s="8"/>
      <c r="DBF31" s="8"/>
      <c r="DBG31" s="8"/>
      <c r="DBH31" s="8"/>
      <c r="DBI31" s="8"/>
      <c r="DBJ31" s="8"/>
      <c r="DBK31" s="8"/>
      <c r="DBL31" s="8"/>
      <c r="DBM31" s="8"/>
      <c r="DBN31" s="8"/>
      <c r="DBO31" s="8"/>
      <c r="DBP31" s="8"/>
      <c r="DBQ31" s="8"/>
      <c r="DBR31" s="8"/>
      <c r="DBS31" s="8"/>
      <c r="DBT31" s="8"/>
      <c r="DBU31" s="8"/>
      <c r="DBV31" s="8"/>
      <c r="DBW31" s="8"/>
      <c r="DBX31" s="8"/>
      <c r="DBY31" s="8"/>
      <c r="DBZ31" s="8"/>
      <c r="DCA31" s="8"/>
      <c r="DCB31" s="8"/>
      <c r="DCC31" s="8"/>
      <c r="DCD31" s="8"/>
      <c r="DCE31" s="8"/>
      <c r="DCF31" s="8"/>
      <c r="DCG31" s="8"/>
      <c r="DCH31" s="8"/>
      <c r="DCI31" s="8"/>
      <c r="DCJ31" s="8"/>
      <c r="DCK31" s="8"/>
      <c r="DCL31" s="8"/>
      <c r="DCM31" s="8"/>
      <c r="DCN31" s="8"/>
      <c r="DCO31" s="8"/>
      <c r="DCP31" s="8"/>
      <c r="DCQ31" s="8"/>
      <c r="DCR31" s="8"/>
      <c r="DCS31" s="8"/>
      <c r="DCT31" s="8"/>
      <c r="DCU31" s="8"/>
      <c r="DCV31" s="8"/>
      <c r="DCW31" s="8"/>
      <c r="DCX31" s="8"/>
      <c r="DCY31" s="8"/>
      <c r="DCZ31" s="8"/>
      <c r="DDA31" s="8"/>
      <c r="DDB31" s="8"/>
      <c r="DDC31" s="8"/>
      <c r="DDD31" s="8"/>
      <c r="DDE31" s="8"/>
      <c r="DDF31" s="8"/>
      <c r="DDG31" s="8"/>
      <c r="DDH31" s="8"/>
      <c r="DDI31" s="8"/>
      <c r="DDJ31" s="8"/>
      <c r="DDK31" s="8"/>
      <c r="DDL31" s="8"/>
      <c r="DDM31" s="8"/>
      <c r="DDN31" s="8"/>
      <c r="DDO31" s="8"/>
      <c r="DDP31" s="8"/>
      <c r="DDQ31" s="8"/>
      <c r="DDR31" s="8"/>
      <c r="DDS31" s="8"/>
      <c r="DDT31" s="8"/>
      <c r="DDU31" s="8"/>
      <c r="DDV31" s="8"/>
      <c r="DDW31" s="8"/>
      <c r="DDX31" s="8"/>
      <c r="DDY31" s="8"/>
      <c r="DDZ31" s="8"/>
      <c r="DEA31" s="8"/>
      <c r="DEB31" s="8"/>
      <c r="DEC31" s="8"/>
      <c r="DED31" s="8"/>
      <c r="DEE31" s="8"/>
      <c r="DEF31" s="8"/>
      <c r="DEG31" s="8"/>
      <c r="DEH31" s="8"/>
      <c r="DEI31" s="8"/>
      <c r="DEJ31" s="8"/>
      <c r="DEK31" s="8"/>
      <c r="DEL31" s="8"/>
      <c r="DEM31" s="8"/>
      <c r="DEN31" s="8"/>
      <c r="DEO31" s="8"/>
      <c r="DEP31" s="8"/>
      <c r="DEQ31" s="8"/>
      <c r="DER31" s="8"/>
      <c r="DES31" s="8"/>
      <c r="DET31" s="8"/>
      <c r="DEU31" s="8"/>
      <c r="DEV31" s="8"/>
      <c r="DEW31" s="8"/>
      <c r="DEX31" s="8"/>
      <c r="DEY31" s="8"/>
      <c r="DEZ31" s="8"/>
      <c r="DFA31" s="8"/>
      <c r="DFB31" s="8"/>
      <c r="DFC31" s="8"/>
      <c r="DFD31" s="8"/>
      <c r="DFE31" s="8"/>
      <c r="DFF31" s="8"/>
      <c r="DFG31" s="8"/>
      <c r="DFH31" s="8"/>
      <c r="DFI31" s="8"/>
      <c r="DFJ31" s="8"/>
      <c r="DFK31" s="8"/>
      <c r="DFL31" s="8"/>
      <c r="DFM31" s="8"/>
      <c r="DFN31" s="8"/>
      <c r="DFO31" s="8"/>
      <c r="DFP31" s="8"/>
      <c r="DFQ31" s="8"/>
      <c r="DFR31" s="8"/>
      <c r="DFS31" s="8"/>
      <c r="DFT31" s="8"/>
      <c r="DFU31" s="8"/>
      <c r="DFV31" s="8"/>
      <c r="DFW31" s="8"/>
      <c r="DFX31" s="8"/>
      <c r="DFY31" s="8"/>
      <c r="DFZ31" s="8"/>
      <c r="DGA31" s="8"/>
      <c r="DGB31" s="8"/>
      <c r="DGC31" s="8"/>
      <c r="DGD31" s="8"/>
      <c r="DGE31" s="8"/>
      <c r="DGF31" s="8"/>
      <c r="DGG31" s="8"/>
      <c r="DGH31" s="8"/>
      <c r="DGI31" s="8"/>
      <c r="DGJ31" s="8"/>
      <c r="DGK31" s="8"/>
      <c r="DGL31" s="8"/>
      <c r="DGM31" s="8"/>
      <c r="DGN31" s="8"/>
      <c r="DGO31" s="8"/>
      <c r="DGP31" s="8"/>
      <c r="DGQ31" s="8"/>
      <c r="DGR31" s="8"/>
      <c r="DGS31" s="8"/>
      <c r="DGT31" s="8"/>
      <c r="DGU31" s="8"/>
      <c r="DGV31" s="8"/>
      <c r="DGW31" s="8"/>
      <c r="DGX31" s="8"/>
      <c r="DGY31" s="8"/>
      <c r="DGZ31" s="8"/>
      <c r="DHA31" s="8"/>
      <c r="DHB31" s="8"/>
      <c r="DHC31" s="8"/>
      <c r="DHD31" s="8"/>
      <c r="DHE31" s="8"/>
      <c r="DHF31" s="8"/>
      <c r="DHG31" s="8"/>
      <c r="DHH31" s="8"/>
      <c r="DHI31" s="8"/>
      <c r="DHJ31" s="8"/>
      <c r="DHK31" s="8"/>
      <c r="DHL31" s="8"/>
      <c r="DHM31" s="8"/>
      <c r="DHN31" s="8"/>
      <c r="DHO31" s="8"/>
      <c r="DHP31" s="8"/>
      <c r="DHQ31" s="8"/>
      <c r="DHR31" s="8"/>
      <c r="DHS31" s="8"/>
      <c r="DHT31" s="8"/>
      <c r="DHU31" s="8"/>
      <c r="DHV31" s="8"/>
      <c r="DHW31" s="8"/>
      <c r="DHX31" s="8"/>
      <c r="DHY31" s="8"/>
      <c r="DHZ31" s="8"/>
      <c r="DIA31" s="8"/>
      <c r="DIB31" s="8"/>
      <c r="DIC31" s="8"/>
      <c r="DID31" s="8"/>
      <c r="DIE31" s="8"/>
      <c r="DIF31" s="8"/>
      <c r="DIG31" s="8"/>
      <c r="DIH31" s="8"/>
      <c r="DII31" s="8"/>
      <c r="DIJ31" s="8"/>
      <c r="DIK31" s="8"/>
      <c r="DIL31" s="8"/>
      <c r="DIM31" s="8"/>
      <c r="DIN31" s="8"/>
      <c r="DIO31" s="8"/>
      <c r="DIP31" s="8"/>
      <c r="DIQ31" s="8"/>
      <c r="DIR31" s="8"/>
      <c r="DIS31" s="8"/>
      <c r="DIT31" s="8"/>
      <c r="DIU31" s="8"/>
      <c r="DIV31" s="8"/>
      <c r="DIW31" s="8"/>
      <c r="DIX31" s="8"/>
      <c r="DIY31" s="8"/>
      <c r="DIZ31" s="8"/>
      <c r="DJA31" s="8"/>
      <c r="DJB31" s="8"/>
      <c r="DJC31" s="8"/>
      <c r="DJD31" s="8"/>
      <c r="DJE31" s="8"/>
      <c r="DJF31" s="8"/>
      <c r="DJG31" s="8"/>
      <c r="DJH31" s="8"/>
      <c r="DJI31" s="8"/>
      <c r="DJJ31" s="8"/>
      <c r="DJK31" s="8"/>
      <c r="DJL31" s="8"/>
      <c r="DJM31" s="8"/>
      <c r="DJN31" s="8"/>
      <c r="DJO31" s="8"/>
      <c r="DJP31" s="8"/>
      <c r="DJQ31" s="8"/>
      <c r="DJR31" s="8"/>
      <c r="DJS31" s="8"/>
      <c r="DJT31" s="8"/>
      <c r="DJU31" s="8"/>
      <c r="DJV31" s="8"/>
      <c r="DJW31" s="8"/>
      <c r="DJX31" s="8"/>
      <c r="DJY31" s="8"/>
      <c r="DJZ31" s="8"/>
      <c r="DKA31" s="8"/>
      <c r="DKB31" s="8"/>
      <c r="DKC31" s="8"/>
      <c r="DKD31" s="8"/>
      <c r="DKE31" s="8"/>
      <c r="DKF31" s="8"/>
      <c r="DKG31" s="8"/>
      <c r="DKH31" s="8"/>
      <c r="DKI31" s="8"/>
      <c r="DKJ31" s="8"/>
      <c r="DKK31" s="8"/>
      <c r="DKL31" s="8"/>
      <c r="DKM31" s="8"/>
      <c r="DKN31" s="8"/>
      <c r="DKO31" s="8"/>
      <c r="DKP31" s="8"/>
      <c r="DKQ31" s="8"/>
      <c r="DKR31" s="8"/>
      <c r="DKS31" s="8"/>
      <c r="DKT31" s="8"/>
      <c r="DKU31" s="8"/>
      <c r="DKV31" s="8"/>
      <c r="DKW31" s="8"/>
      <c r="DKX31" s="8"/>
      <c r="DKY31" s="8"/>
      <c r="DKZ31" s="8"/>
      <c r="DLA31" s="8"/>
      <c r="DLB31" s="8"/>
      <c r="DLC31" s="8"/>
      <c r="DLD31" s="8"/>
      <c r="DLE31" s="8"/>
      <c r="DLF31" s="8"/>
      <c r="DLG31" s="8"/>
      <c r="DLH31" s="8"/>
      <c r="DLI31" s="8"/>
      <c r="DLJ31" s="8"/>
      <c r="DLK31" s="8"/>
      <c r="DLL31" s="8"/>
      <c r="DLM31" s="8"/>
      <c r="DLN31" s="8"/>
      <c r="DLO31" s="8"/>
      <c r="DLP31" s="8"/>
      <c r="DLQ31" s="8"/>
      <c r="DLR31" s="8"/>
      <c r="DLS31" s="8"/>
      <c r="DLT31" s="8"/>
      <c r="DLU31" s="8"/>
      <c r="DLV31" s="8"/>
      <c r="DLW31" s="8"/>
      <c r="DLX31" s="8"/>
      <c r="DLY31" s="8"/>
      <c r="DLZ31" s="8"/>
      <c r="DMA31" s="8"/>
      <c r="DMB31" s="8"/>
      <c r="DMC31" s="8"/>
      <c r="DMD31" s="8"/>
      <c r="DME31" s="8"/>
      <c r="DMF31" s="8"/>
      <c r="DMG31" s="8"/>
      <c r="DMH31" s="8"/>
      <c r="DMI31" s="8"/>
      <c r="DMJ31" s="8"/>
      <c r="DMK31" s="8"/>
      <c r="DML31" s="8"/>
      <c r="DMM31" s="8"/>
      <c r="DMN31" s="8"/>
      <c r="DMO31" s="8"/>
      <c r="DMP31" s="8"/>
      <c r="DMQ31" s="8"/>
      <c r="DMR31" s="8"/>
      <c r="DMS31" s="8"/>
      <c r="DMT31" s="8"/>
      <c r="DMU31" s="8"/>
      <c r="DMV31" s="8"/>
      <c r="DMW31" s="8"/>
      <c r="DMX31" s="8"/>
      <c r="DMY31" s="8"/>
      <c r="DMZ31" s="8"/>
      <c r="DNA31" s="8"/>
      <c r="DNB31" s="8"/>
      <c r="DNC31" s="8"/>
      <c r="DND31" s="8"/>
      <c r="DNE31" s="8"/>
      <c r="DNF31" s="8"/>
      <c r="DNG31" s="8"/>
      <c r="DNH31" s="8"/>
      <c r="DNI31" s="8"/>
      <c r="DNJ31" s="8"/>
      <c r="DNK31" s="8"/>
      <c r="DNL31" s="8"/>
      <c r="DNM31" s="8"/>
      <c r="DNN31" s="8"/>
      <c r="DNO31" s="8"/>
      <c r="DNP31" s="8"/>
      <c r="DNQ31" s="8"/>
      <c r="DNR31" s="8"/>
      <c r="DNS31" s="8"/>
      <c r="DNT31" s="8"/>
      <c r="DNU31" s="8"/>
      <c r="DNV31" s="8"/>
      <c r="DNW31" s="8"/>
      <c r="DNX31" s="8"/>
      <c r="DNY31" s="8"/>
      <c r="DNZ31" s="8"/>
      <c r="DOA31" s="8"/>
      <c r="DOB31" s="8"/>
      <c r="DOC31" s="8"/>
      <c r="DOD31" s="8"/>
      <c r="DOE31" s="8"/>
      <c r="DOF31" s="8"/>
      <c r="DOG31" s="8"/>
      <c r="DOH31" s="8"/>
      <c r="DOI31" s="8"/>
      <c r="DOJ31" s="8"/>
      <c r="DOK31" s="8"/>
      <c r="DOL31" s="8"/>
      <c r="DOM31" s="8"/>
      <c r="DON31" s="8"/>
      <c r="DOO31" s="8"/>
      <c r="DOP31" s="8"/>
      <c r="DOQ31" s="8"/>
      <c r="DOR31" s="8"/>
      <c r="DOS31" s="8"/>
      <c r="DOT31" s="8"/>
      <c r="DOU31" s="8"/>
      <c r="DOV31" s="8"/>
      <c r="DOW31" s="8"/>
      <c r="DOX31" s="8"/>
      <c r="DOY31" s="8"/>
      <c r="DOZ31" s="8"/>
      <c r="DPA31" s="8"/>
      <c r="DPB31" s="8"/>
      <c r="DPC31" s="8"/>
      <c r="DPD31" s="8"/>
      <c r="DPE31" s="8"/>
      <c r="DPF31" s="8"/>
      <c r="DPG31" s="8"/>
      <c r="DPH31" s="8"/>
      <c r="DPI31" s="8"/>
      <c r="DPJ31" s="8"/>
      <c r="DPK31" s="8"/>
      <c r="DPL31" s="8"/>
      <c r="DPM31" s="8"/>
      <c r="DPN31" s="8"/>
      <c r="DPO31" s="8"/>
      <c r="DPP31" s="8"/>
      <c r="DPQ31" s="8"/>
      <c r="DPR31" s="8"/>
      <c r="DPS31" s="8"/>
      <c r="DPT31" s="8"/>
      <c r="DPU31" s="8"/>
      <c r="DPV31" s="8"/>
      <c r="DPW31" s="8"/>
      <c r="DPX31" s="8"/>
      <c r="DPY31" s="8"/>
      <c r="DPZ31" s="8"/>
      <c r="DQA31" s="8"/>
      <c r="DQB31" s="8"/>
      <c r="DQC31" s="8"/>
      <c r="DQD31" s="8"/>
      <c r="DQE31" s="8"/>
      <c r="DQF31" s="8"/>
      <c r="DQG31" s="8"/>
      <c r="DQH31" s="8"/>
      <c r="DQI31" s="8"/>
      <c r="DQJ31" s="8"/>
      <c r="DQK31" s="8"/>
      <c r="DQL31" s="8"/>
      <c r="DQM31" s="8"/>
      <c r="DQN31" s="8"/>
      <c r="DQO31" s="8"/>
      <c r="DQP31" s="8"/>
      <c r="DQQ31" s="8"/>
      <c r="DQR31" s="8"/>
      <c r="DQS31" s="8"/>
      <c r="DQT31" s="8"/>
      <c r="DQU31" s="8"/>
      <c r="DQV31" s="8"/>
      <c r="DQW31" s="8"/>
      <c r="DQX31" s="8"/>
      <c r="DQY31" s="8"/>
      <c r="DQZ31" s="8"/>
      <c r="DRA31" s="8"/>
      <c r="DRB31" s="8"/>
      <c r="DRC31" s="8"/>
      <c r="DRD31" s="8"/>
      <c r="DRE31" s="8"/>
      <c r="DRF31" s="8"/>
      <c r="DRG31" s="8"/>
      <c r="DRH31" s="8"/>
      <c r="DRI31" s="8"/>
      <c r="DRJ31" s="8"/>
      <c r="DRK31" s="8"/>
      <c r="DRL31" s="8"/>
      <c r="DRM31" s="8"/>
      <c r="DRN31" s="8"/>
      <c r="DRO31" s="8"/>
      <c r="DRP31" s="8"/>
      <c r="DRQ31" s="8"/>
      <c r="DRR31" s="8"/>
      <c r="DRS31" s="8"/>
      <c r="DRT31" s="8"/>
      <c r="DRU31" s="8"/>
      <c r="DRV31" s="8"/>
      <c r="DRW31" s="8"/>
      <c r="DRX31" s="8"/>
      <c r="DRY31" s="8"/>
      <c r="DRZ31" s="8"/>
      <c r="DSA31" s="8"/>
      <c r="DSB31" s="8"/>
      <c r="DSC31" s="8"/>
      <c r="DSD31" s="8"/>
      <c r="DSE31" s="8"/>
      <c r="DSF31" s="8"/>
      <c r="DSG31" s="8"/>
      <c r="DSH31" s="8"/>
      <c r="DSI31" s="8"/>
      <c r="DSJ31" s="8"/>
      <c r="DSK31" s="8"/>
      <c r="DSL31" s="8"/>
      <c r="DSM31" s="8"/>
      <c r="DSN31" s="8"/>
      <c r="DSO31" s="8"/>
      <c r="DSP31" s="8"/>
      <c r="DSQ31" s="8"/>
      <c r="DSR31" s="8"/>
      <c r="DSS31" s="8"/>
      <c r="DST31" s="8"/>
      <c r="DSU31" s="8"/>
      <c r="DSV31" s="8"/>
      <c r="DSW31" s="8"/>
      <c r="DSX31" s="8"/>
      <c r="DSY31" s="8"/>
      <c r="DSZ31" s="8"/>
      <c r="DTA31" s="8"/>
      <c r="DTB31" s="8"/>
      <c r="DTC31" s="8"/>
      <c r="DTD31" s="8"/>
      <c r="DTE31" s="8"/>
      <c r="DTF31" s="8"/>
      <c r="DTG31" s="8"/>
      <c r="DTH31" s="8"/>
      <c r="DTI31" s="8"/>
      <c r="DTJ31" s="8"/>
      <c r="DTK31" s="8"/>
      <c r="DTL31" s="8"/>
      <c r="DTM31" s="8"/>
      <c r="DTN31" s="8"/>
      <c r="DTO31" s="8"/>
      <c r="DTP31" s="8"/>
      <c r="DTQ31" s="8"/>
      <c r="DTR31" s="8"/>
      <c r="DTS31" s="8"/>
      <c r="DTT31" s="8"/>
      <c r="DTU31" s="8"/>
      <c r="DTV31" s="8"/>
      <c r="DTW31" s="8"/>
      <c r="DTX31" s="8"/>
      <c r="DTY31" s="8"/>
      <c r="DTZ31" s="8"/>
      <c r="DUA31" s="8"/>
      <c r="DUB31" s="8"/>
      <c r="DUC31" s="8"/>
      <c r="DUD31" s="8"/>
      <c r="DUE31" s="8"/>
      <c r="DUF31" s="8"/>
      <c r="DUG31" s="8"/>
      <c r="DUH31" s="8"/>
      <c r="DUI31" s="8"/>
      <c r="DUJ31" s="8"/>
      <c r="DUK31" s="8"/>
      <c r="DUL31" s="8"/>
      <c r="DUM31" s="8"/>
      <c r="DUN31" s="8"/>
      <c r="DUO31" s="8"/>
      <c r="DUP31" s="8"/>
      <c r="DUQ31" s="8"/>
      <c r="DUR31" s="8"/>
      <c r="DUS31" s="8"/>
      <c r="DUT31" s="8"/>
      <c r="DUU31" s="8"/>
      <c r="DUV31" s="8"/>
      <c r="DUW31" s="8"/>
      <c r="DUX31" s="8"/>
      <c r="DUY31" s="8"/>
      <c r="DUZ31" s="8"/>
      <c r="DVA31" s="8"/>
      <c r="DVB31" s="8"/>
      <c r="DVC31" s="8"/>
      <c r="DVD31" s="8"/>
      <c r="DVE31" s="8"/>
      <c r="DVF31" s="8"/>
      <c r="DVG31" s="8"/>
      <c r="DVH31" s="8"/>
      <c r="DVI31" s="8"/>
      <c r="DVJ31" s="8"/>
      <c r="DVK31" s="8"/>
      <c r="DVL31" s="8"/>
      <c r="DVM31" s="8"/>
      <c r="DVN31" s="8"/>
      <c r="DVO31" s="8"/>
      <c r="DVP31" s="8"/>
      <c r="DVQ31" s="8"/>
      <c r="DVR31" s="8"/>
      <c r="DVS31" s="8"/>
      <c r="DVT31" s="8"/>
      <c r="DVU31" s="8"/>
      <c r="DVV31" s="8"/>
      <c r="DVW31" s="8"/>
      <c r="DVX31" s="8"/>
      <c r="DVY31" s="8"/>
      <c r="DVZ31" s="8"/>
      <c r="DWA31" s="8"/>
      <c r="DWB31" s="8"/>
      <c r="DWC31" s="8"/>
      <c r="DWD31" s="8"/>
      <c r="DWE31" s="8"/>
      <c r="DWF31" s="8"/>
      <c r="DWG31" s="8"/>
      <c r="DWH31" s="8"/>
      <c r="DWI31" s="8"/>
      <c r="DWJ31" s="8"/>
      <c r="DWK31" s="8"/>
      <c r="DWL31" s="8"/>
      <c r="DWM31" s="8"/>
      <c r="DWN31" s="8"/>
      <c r="DWO31" s="8"/>
      <c r="DWP31" s="8"/>
      <c r="DWQ31" s="8"/>
      <c r="DWR31" s="8"/>
      <c r="DWS31" s="8"/>
      <c r="DWT31" s="8"/>
      <c r="DWU31" s="8"/>
      <c r="DWV31" s="8"/>
      <c r="DWW31" s="8"/>
      <c r="DWX31" s="8"/>
      <c r="DWY31" s="8"/>
      <c r="DWZ31" s="8"/>
      <c r="DXA31" s="8"/>
      <c r="DXB31" s="8"/>
      <c r="DXC31" s="8"/>
      <c r="DXD31" s="8"/>
      <c r="DXE31" s="8"/>
      <c r="DXF31" s="8"/>
      <c r="DXG31" s="8"/>
      <c r="DXH31" s="8"/>
      <c r="DXI31" s="8"/>
      <c r="DXJ31" s="8"/>
      <c r="DXK31" s="8"/>
      <c r="DXL31" s="8"/>
      <c r="DXM31" s="8"/>
      <c r="DXN31" s="8"/>
      <c r="DXO31" s="8"/>
      <c r="DXP31" s="8"/>
      <c r="DXQ31" s="8"/>
      <c r="DXR31" s="8"/>
      <c r="DXS31" s="8"/>
      <c r="DXT31" s="8"/>
      <c r="DXU31" s="8"/>
      <c r="DXV31" s="8"/>
      <c r="DXW31" s="8"/>
      <c r="DXX31" s="8"/>
      <c r="DXY31" s="8"/>
      <c r="DXZ31" s="8"/>
      <c r="DYA31" s="8"/>
      <c r="DYB31" s="8"/>
      <c r="DYC31" s="8"/>
      <c r="DYD31" s="8"/>
      <c r="DYE31" s="8"/>
      <c r="DYF31" s="8"/>
      <c r="DYG31" s="8"/>
      <c r="DYH31" s="8"/>
      <c r="DYI31" s="8"/>
      <c r="DYJ31" s="8"/>
      <c r="DYK31" s="8"/>
      <c r="DYL31" s="8"/>
      <c r="DYM31" s="8"/>
      <c r="DYN31" s="8"/>
      <c r="DYO31" s="8"/>
      <c r="DYP31" s="8"/>
      <c r="DYQ31" s="8"/>
      <c r="DYR31" s="8"/>
      <c r="DYS31" s="8"/>
      <c r="DYT31" s="8"/>
      <c r="DYU31" s="8"/>
      <c r="DYV31" s="8"/>
      <c r="DYW31" s="8"/>
      <c r="DYX31" s="8"/>
      <c r="DYY31" s="8"/>
      <c r="DYZ31" s="8"/>
      <c r="DZA31" s="8"/>
      <c r="DZB31" s="8"/>
      <c r="DZC31" s="8"/>
      <c r="DZD31" s="8"/>
      <c r="DZE31" s="8"/>
      <c r="DZF31" s="8"/>
      <c r="DZG31" s="8"/>
      <c r="DZH31" s="8"/>
      <c r="DZI31" s="8"/>
      <c r="DZJ31" s="8"/>
      <c r="DZK31" s="8"/>
      <c r="DZL31" s="8"/>
      <c r="DZM31" s="8"/>
      <c r="DZN31" s="8"/>
      <c r="DZO31" s="8"/>
      <c r="DZP31" s="8"/>
      <c r="DZQ31" s="8"/>
      <c r="DZR31" s="8"/>
      <c r="DZS31" s="8"/>
      <c r="DZT31" s="8"/>
      <c r="DZU31" s="8"/>
      <c r="DZV31" s="8"/>
      <c r="DZW31" s="8"/>
      <c r="DZX31" s="8"/>
      <c r="DZY31" s="8"/>
      <c r="DZZ31" s="8"/>
      <c r="EAA31" s="8"/>
      <c r="EAB31" s="8"/>
      <c r="EAC31" s="8"/>
      <c r="EAD31" s="8"/>
      <c r="EAE31" s="8"/>
      <c r="EAF31" s="8"/>
      <c r="EAG31" s="8"/>
      <c r="EAH31" s="8"/>
      <c r="EAI31" s="8"/>
      <c r="EAJ31" s="8"/>
      <c r="EAK31" s="8"/>
      <c r="EAL31" s="8"/>
      <c r="EAM31" s="8"/>
      <c r="EAN31" s="8"/>
      <c r="EAO31" s="8"/>
      <c r="EAP31" s="8"/>
      <c r="EAQ31" s="8"/>
      <c r="EAR31" s="8"/>
      <c r="EAS31" s="8"/>
      <c r="EAT31" s="8"/>
      <c r="EAU31" s="8"/>
      <c r="EAV31" s="8"/>
      <c r="EAW31" s="8"/>
      <c r="EAX31" s="8"/>
      <c r="EAY31" s="8"/>
      <c r="EAZ31" s="8"/>
      <c r="EBA31" s="8"/>
      <c r="EBB31" s="8"/>
      <c r="EBC31" s="8"/>
      <c r="EBD31" s="8"/>
      <c r="EBE31" s="8"/>
      <c r="EBF31" s="8"/>
      <c r="EBG31" s="8"/>
      <c r="EBH31" s="8"/>
      <c r="EBI31" s="8"/>
      <c r="EBJ31" s="8"/>
      <c r="EBK31" s="8"/>
      <c r="EBL31" s="8"/>
      <c r="EBM31" s="8"/>
      <c r="EBN31" s="8"/>
      <c r="EBO31" s="8"/>
      <c r="EBP31" s="8"/>
      <c r="EBQ31" s="8"/>
      <c r="EBR31" s="8"/>
      <c r="EBS31" s="8"/>
      <c r="EBT31" s="8"/>
      <c r="EBU31" s="8"/>
      <c r="EBV31" s="8"/>
      <c r="EBW31" s="8"/>
      <c r="EBX31" s="8"/>
      <c r="EBY31" s="8"/>
      <c r="EBZ31" s="8"/>
      <c r="ECA31" s="8"/>
      <c r="ECB31" s="8"/>
      <c r="ECC31" s="8"/>
      <c r="ECD31" s="8"/>
      <c r="ECE31" s="8"/>
      <c r="ECF31" s="8"/>
      <c r="ECG31" s="8"/>
      <c r="ECH31" s="8"/>
      <c r="ECI31" s="8"/>
      <c r="ECJ31" s="8"/>
      <c r="ECK31" s="8"/>
      <c r="ECL31" s="8"/>
      <c r="ECM31" s="8"/>
      <c r="ECN31" s="8"/>
      <c r="ECO31" s="8"/>
      <c r="ECP31" s="8"/>
      <c r="ECQ31" s="8"/>
      <c r="ECR31" s="8"/>
      <c r="ECS31" s="8"/>
      <c r="ECT31" s="8"/>
      <c r="ECU31" s="8"/>
      <c r="ECV31" s="8"/>
      <c r="ECW31" s="8"/>
      <c r="ECX31" s="8"/>
      <c r="ECY31" s="8"/>
      <c r="ECZ31" s="8"/>
      <c r="EDA31" s="8"/>
      <c r="EDB31" s="8"/>
      <c r="EDC31" s="8"/>
      <c r="EDD31" s="8"/>
      <c r="EDE31" s="8"/>
      <c r="EDF31" s="8"/>
      <c r="EDG31" s="8"/>
      <c r="EDH31" s="8"/>
      <c r="EDI31" s="8"/>
      <c r="EDJ31" s="8"/>
      <c r="EDK31" s="8"/>
      <c r="EDL31" s="8"/>
      <c r="EDM31" s="8"/>
      <c r="EDN31" s="8"/>
      <c r="EDO31" s="8"/>
      <c r="EDP31" s="8"/>
      <c r="EDQ31" s="8"/>
      <c r="EDR31" s="8"/>
      <c r="EDS31" s="8"/>
      <c r="EDT31" s="8"/>
      <c r="EDU31" s="8"/>
      <c r="EDV31" s="8"/>
      <c r="EDW31" s="8"/>
      <c r="EDX31" s="8"/>
      <c r="EDY31" s="8"/>
      <c r="EDZ31" s="8"/>
      <c r="EEA31" s="8"/>
      <c r="EEB31" s="8"/>
      <c r="EEC31" s="8"/>
      <c r="EED31" s="8"/>
      <c r="EEE31" s="8"/>
      <c r="EEF31" s="8"/>
      <c r="EEG31" s="8"/>
      <c r="EEH31" s="8"/>
      <c r="EEI31" s="8"/>
      <c r="EEJ31" s="8"/>
      <c r="EEK31" s="8"/>
      <c r="EEL31" s="8"/>
      <c r="EEM31" s="8"/>
      <c r="EEN31" s="8"/>
      <c r="EEO31" s="8"/>
      <c r="EEP31" s="8"/>
      <c r="EEQ31" s="8"/>
      <c r="EER31" s="8"/>
      <c r="EES31" s="8"/>
      <c r="EET31" s="8"/>
      <c r="EEU31" s="8"/>
      <c r="EEV31" s="8"/>
      <c r="EEW31" s="8"/>
      <c r="EEX31" s="8"/>
      <c r="EEY31" s="8"/>
      <c r="EEZ31" s="8"/>
      <c r="EFA31" s="8"/>
      <c r="EFB31" s="8"/>
      <c r="EFC31" s="8"/>
      <c r="EFD31" s="8"/>
      <c r="EFE31" s="8"/>
      <c r="EFF31" s="8"/>
      <c r="EFG31" s="8"/>
      <c r="EFH31" s="8"/>
      <c r="EFI31" s="8"/>
      <c r="EFJ31" s="8"/>
      <c r="EFK31" s="8"/>
      <c r="EFL31" s="8"/>
      <c r="EFM31" s="8"/>
      <c r="EFN31" s="8"/>
      <c r="EFO31" s="8"/>
      <c r="EFP31" s="8"/>
      <c r="EFQ31" s="8"/>
      <c r="EFR31" s="8"/>
      <c r="EFS31" s="8"/>
      <c r="EFT31" s="8"/>
      <c r="EFU31" s="8"/>
      <c r="EFV31" s="8"/>
      <c r="EFW31" s="8"/>
      <c r="EFX31" s="8"/>
      <c r="EFY31" s="8"/>
      <c r="EFZ31" s="8"/>
      <c r="EGA31" s="8"/>
      <c r="EGB31" s="8"/>
      <c r="EGC31" s="8"/>
      <c r="EGD31" s="8"/>
      <c r="EGE31" s="8"/>
      <c r="EGF31" s="8"/>
      <c r="EGG31" s="8"/>
      <c r="EGH31" s="8"/>
      <c r="EGI31" s="8"/>
      <c r="EGJ31" s="8"/>
      <c r="EGK31" s="8"/>
      <c r="EGL31" s="8"/>
      <c r="EGM31" s="8"/>
      <c r="EGN31" s="8"/>
      <c r="EGO31" s="8"/>
      <c r="EGP31" s="8"/>
      <c r="EGQ31" s="8"/>
      <c r="EGR31" s="8"/>
      <c r="EGS31" s="8"/>
      <c r="EGT31" s="8"/>
      <c r="EGU31" s="8"/>
      <c r="EGV31" s="8"/>
      <c r="EGW31" s="8"/>
      <c r="EGX31" s="8"/>
      <c r="EGY31" s="8"/>
      <c r="EGZ31" s="8"/>
      <c r="EHA31" s="8"/>
      <c r="EHB31" s="8"/>
      <c r="EHC31" s="8"/>
      <c r="EHD31" s="8"/>
      <c r="EHE31" s="8"/>
      <c r="EHF31" s="8"/>
      <c r="EHG31" s="8"/>
      <c r="EHH31" s="8"/>
      <c r="EHI31" s="8"/>
      <c r="EHJ31" s="8"/>
      <c r="EHK31" s="8"/>
      <c r="EHL31" s="8"/>
      <c r="EHM31" s="8"/>
      <c r="EHN31" s="8"/>
      <c r="EHO31" s="8"/>
      <c r="EHP31" s="8"/>
      <c r="EHQ31" s="8"/>
      <c r="EHR31" s="8"/>
      <c r="EHS31" s="8"/>
      <c r="EHT31" s="8"/>
      <c r="EHU31" s="8"/>
      <c r="EHV31" s="8"/>
      <c r="EHW31" s="8"/>
      <c r="EHX31" s="8"/>
      <c r="EHY31" s="8"/>
      <c r="EHZ31" s="8"/>
      <c r="EIA31" s="8"/>
      <c r="EIB31" s="8"/>
      <c r="EIC31" s="8"/>
      <c r="EID31" s="8"/>
      <c r="EIE31" s="8"/>
      <c r="EIF31" s="8"/>
      <c r="EIG31" s="8"/>
      <c r="EIH31" s="8"/>
      <c r="EII31" s="8"/>
      <c r="EIJ31" s="8"/>
      <c r="EIK31" s="8"/>
      <c r="EIL31" s="8"/>
      <c r="EIM31" s="8"/>
      <c r="EIN31" s="8"/>
      <c r="EIO31" s="8"/>
      <c r="EIP31" s="8"/>
      <c r="EIQ31" s="8"/>
      <c r="EIR31" s="8"/>
      <c r="EIS31" s="8"/>
      <c r="EIT31" s="8"/>
      <c r="EIU31" s="8"/>
      <c r="EIV31" s="8"/>
      <c r="EIW31" s="8"/>
      <c r="EIX31" s="8"/>
      <c r="EIY31" s="8"/>
      <c r="EIZ31" s="8"/>
      <c r="EJA31" s="8"/>
      <c r="EJB31" s="8"/>
      <c r="EJC31" s="8"/>
      <c r="EJD31" s="8"/>
      <c r="EJE31" s="8"/>
      <c r="EJF31" s="8"/>
      <c r="EJG31" s="8"/>
      <c r="EJH31" s="8"/>
      <c r="EJI31" s="8"/>
      <c r="EJJ31" s="8"/>
      <c r="EJK31" s="8"/>
      <c r="EJL31" s="8"/>
      <c r="EJM31" s="8"/>
      <c r="EJN31" s="8"/>
      <c r="EJO31" s="8"/>
      <c r="EJP31" s="8"/>
      <c r="EJQ31" s="8"/>
      <c r="EJR31" s="8"/>
      <c r="EJS31" s="8"/>
      <c r="EJT31" s="8"/>
      <c r="EJU31" s="8"/>
      <c r="EJV31" s="8"/>
      <c r="EJW31" s="8"/>
      <c r="EJX31" s="8"/>
      <c r="EJY31" s="8"/>
      <c r="EJZ31" s="8"/>
      <c r="EKA31" s="8"/>
      <c r="EKB31" s="8"/>
      <c r="EKC31" s="8"/>
      <c r="EKD31" s="8"/>
      <c r="EKE31" s="8"/>
      <c r="EKF31" s="8"/>
      <c r="EKG31" s="8"/>
      <c r="EKH31" s="8"/>
      <c r="EKI31" s="8"/>
      <c r="EKJ31" s="8"/>
      <c r="EKK31" s="8"/>
      <c r="EKL31" s="8"/>
      <c r="EKM31" s="8"/>
      <c r="EKN31" s="8"/>
      <c r="EKO31" s="8"/>
      <c r="EKP31" s="8"/>
      <c r="EKQ31" s="8"/>
      <c r="EKR31" s="8"/>
      <c r="EKS31" s="8"/>
      <c r="EKT31" s="8"/>
      <c r="EKU31" s="8"/>
      <c r="EKV31" s="8"/>
      <c r="EKW31" s="8"/>
      <c r="EKX31" s="8"/>
      <c r="EKY31" s="8"/>
      <c r="EKZ31" s="8"/>
      <c r="ELA31" s="8"/>
      <c r="ELB31" s="8"/>
      <c r="ELC31" s="8"/>
      <c r="ELD31" s="8"/>
      <c r="ELE31" s="8"/>
      <c r="ELF31" s="8"/>
      <c r="ELG31" s="8"/>
      <c r="ELH31" s="8"/>
      <c r="ELI31" s="8"/>
      <c r="ELJ31" s="8"/>
      <c r="ELK31" s="8"/>
      <c r="ELL31" s="8"/>
      <c r="ELM31" s="8"/>
      <c r="ELN31" s="8"/>
      <c r="ELO31" s="8"/>
      <c r="ELP31" s="8"/>
      <c r="ELQ31" s="8"/>
      <c r="ELR31" s="8"/>
      <c r="ELS31" s="8"/>
      <c r="ELT31" s="8"/>
      <c r="ELU31" s="8"/>
      <c r="ELV31" s="8"/>
      <c r="ELW31" s="8"/>
      <c r="ELX31" s="8"/>
      <c r="ELY31" s="8"/>
      <c r="ELZ31" s="8"/>
      <c r="EMA31" s="8"/>
      <c r="EMB31" s="8"/>
      <c r="EMC31" s="8"/>
      <c r="EMD31" s="8"/>
      <c r="EME31" s="8"/>
      <c r="EMF31" s="8"/>
      <c r="EMG31" s="8"/>
      <c r="EMH31" s="8"/>
      <c r="EMI31" s="8"/>
      <c r="EMJ31" s="8"/>
      <c r="EMK31" s="8"/>
      <c r="EML31" s="8"/>
      <c r="EMM31" s="8"/>
      <c r="EMN31" s="8"/>
      <c r="EMO31" s="8"/>
      <c r="EMP31" s="8"/>
      <c r="EMQ31" s="8"/>
      <c r="EMR31" s="8"/>
      <c r="EMS31" s="8"/>
      <c r="EMT31" s="8"/>
      <c r="EMU31" s="8"/>
      <c r="EMV31" s="8"/>
      <c r="EMW31" s="8"/>
      <c r="EMX31" s="8"/>
      <c r="EMY31" s="8"/>
      <c r="EMZ31" s="8"/>
      <c r="ENA31" s="8"/>
      <c r="ENB31" s="8"/>
      <c r="ENC31" s="8"/>
      <c r="END31" s="8"/>
      <c r="ENE31" s="8"/>
      <c r="ENF31" s="8"/>
      <c r="ENG31" s="8"/>
      <c r="ENH31" s="8"/>
      <c r="ENI31" s="8"/>
      <c r="ENJ31" s="8"/>
      <c r="ENK31" s="8"/>
      <c r="ENL31" s="8"/>
      <c r="ENM31" s="8"/>
      <c r="ENN31" s="8"/>
      <c r="ENO31" s="8"/>
      <c r="ENP31" s="8"/>
      <c r="ENQ31" s="8"/>
      <c r="ENR31" s="8"/>
      <c r="ENS31" s="8"/>
      <c r="ENT31" s="8"/>
      <c r="ENU31" s="8"/>
      <c r="ENV31" s="8"/>
      <c r="ENW31" s="8"/>
      <c r="ENX31" s="8"/>
      <c r="ENY31" s="8"/>
      <c r="ENZ31" s="8"/>
      <c r="EOA31" s="8"/>
      <c r="EOB31" s="8"/>
      <c r="EOC31" s="8"/>
      <c r="EOD31" s="8"/>
      <c r="EOE31" s="8"/>
      <c r="EOF31" s="8"/>
      <c r="EOG31" s="8"/>
      <c r="EOH31" s="8"/>
      <c r="EOI31" s="8"/>
      <c r="EOJ31" s="8"/>
      <c r="EOK31" s="8"/>
      <c r="EOL31" s="8"/>
      <c r="EOM31" s="8"/>
      <c r="EON31" s="8"/>
      <c r="EOO31" s="8"/>
      <c r="EOP31" s="8"/>
      <c r="EOQ31" s="8"/>
      <c r="EOR31" s="8"/>
      <c r="EOS31" s="8"/>
      <c r="EOT31" s="8"/>
      <c r="EOU31" s="8"/>
      <c r="EOV31" s="8"/>
      <c r="EOW31" s="8"/>
      <c r="EOX31" s="8"/>
      <c r="EOY31" s="8"/>
      <c r="EOZ31" s="8"/>
      <c r="EPA31" s="8"/>
      <c r="EPB31" s="8"/>
      <c r="EPC31" s="8"/>
      <c r="EPD31" s="8"/>
      <c r="EPE31" s="8"/>
      <c r="EPF31" s="8"/>
      <c r="EPG31" s="8"/>
      <c r="EPH31" s="8"/>
      <c r="EPI31" s="8"/>
      <c r="EPJ31" s="8"/>
      <c r="EPK31" s="8"/>
      <c r="EPL31" s="8"/>
      <c r="EPM31" s="8"/>
      <c r="EPN31" s="8"/>
      <c r="EPO31" s="8"/>
      <c r="EPP31" s="8"/>
      <c r="EPQ31" s="8"/>
      <c r="EPR31" s="8"/>
      <c r="EPS31" s="8"/>
      <c r="EPT31" s="8"/>
      <c r="EPU31" s="8"/>
      <c r="EPV31" s="8"/>
      <c r="EPW31" s="8"/>
      <c r="EPX31" s="8"/>
      <c r="EPY31" s="8"/>
      <c r="EPZ31" s="8"/>
      <c r="EQA31" s="8"/>
      <c r="EQB31" s="8"/>
      <c r="EQC31" s="8"/>
      <c r="EQD31" s="8"/>
      <c r="EQE31" s="8"/>
      <c r="EQF31" s="8"/>
      <c r="EQG31" s="8"/>
      <c r="EQH31" s="8"/>
      <c r="EQI31" s="8"/>
      <c r="EQJ31" s="8"/>
      <c r="EQK31" s="8"/>
      <c r="EQL31" s="8"/>
      <c r="EQM31" s="8"/>
      <c r="EQN31" s="8"/>
      <c r="EQO31" s="8"/>
      <c r="EQP31" s="8"/>
      <c r="EQQ31" s="8"/>
      <c r="EQR31" s="8"/>
      <c r="EQS31" s="8"/>
      <c r="EQT31" s="8"/>
      <c r="EQU31" s="8"/>
      <c r="EQV31" s="8"/>
      <c r="EQW31" s="8"/>
      <c r="EQX31" s="8"/>
      <c r="EQY31" s="8"/>
      <c r="EQZ31" s="8"/>
      <c r="ERA31" s="8"/>
      <c r="ERB31" s="8"/>
      <c r="ERC31" s="8"/>
      <c r="ERD31" s="8"/>
      <c r="ERE31" s="8"/>
      <c r="ERF31" s="8"/>
      <c r="ERG31" s="8"/>
      <c r="ERH31" s="8"/>
      <c r="ERI31" s="8"/>
      <c r="ERJ31" s="8"/>
      <c r="ERK31" s="8"/>
      <c r="ERL31" s="8"/>
      <c r="ERM31" s="8"/>
      <c r="ERN31" s="8"/>
      <c r="ERO31" s="8"/>
      <c r="ERP31" s="8"/>
      <c r="ERQ31" s="8"/>
      <c r="ERR31" s="8"/>
      <c r="ERS31" s="8"/>
      <c r="ERT31" s="8"/>
      <c r="ERU31" s="8"/>
      <c r="ERV31" s="8"/>
      <c r="ERW31" s="8"/>
      <c r="ERX31" s="8"/>
      <c r="ERY31" s="8"/>
      <c r="ERZ31" s="8"/>
      <c r="ESA31" s="8"/>
      <c r="ESB31" s="8"/>
      <c r="ESC31" s="8"/>
      <c r="ESD31" s="8"/>
      <c r="ESE31" s="8"/>
      <c r="ESF31" s="8"/>
      <c r="ESG31" s="8"/>
      <c r="ESH31" s="8"/>
      <c r="ESI31" s="8"/>
      <c r="ESJ31" s="8"/>
      <c r="ESK31" s="8"/>
      <c r="ESL31" s="8"/>
      <c r="ESM31" s="8"/>
      <c r="ESN31" s="8"/>
      <c r="ESO31" s="8"/>
      <c r="ESP31" s="8"/>
      <c r="ESQ31" s="8"/>
      <c r="ESR31" s="8"/>
      <c r="ESS31" s="8"/>
      <c r="EST31" s="8"/>
      <c r="ESU31" s="8"/>
      <c r="ESV31" s="8"/>
      <c r="ESW31" s="8"/>
      <c r="ESX31" s="8"/>
      <c r="ESY31" s="8"/>
      <c r="ESZ31" s="8"/>
      <c r="ETA31" s="8"/>
      <c r="ETB31" s="8"/>
      <c r="ETC31" s="8"/>
      <c r="ETD31" s="8"/>
      <c r="ETE31" s="8"/>
      <c r="ETF31" s="8"/>
      <c r="ETG31" s="8"/>
      <c r="ETH31" s="8"/>
      <c r="ETI31" s="8"/>
      <c r="ETJ31" s="8"/>
      <c r="ETK31" s="8"/>
      <c r="ETL31" s="8"/>
      <c r="ETM31" s="8"/>
      <c r="ETN31" s="8"/>
      <c r="ETO31" s="8"/>
      <c r="ETP31" s="8"/>
      <c r="ETQ31" s="8"/>
      <c r="ETR31" s="8"/>
      <c r="ETS31" s="8"/>
      <c r="ETT31" s="8"/>
      <c r="ETU31" s="8"/>
      <c r="ETV31" s="8"/>
      <c r="ETW31" s="8"/>
      <c r="ETX31" s="8"/>
      <c r="ETY31" s="8"/>
      <c r="ETZ31" s="8"/>
      <c r="EUA31" s="8"/>
      <c r="EUB31" s="8"/>
      <c r="EUC31" s="8"/>
      <c r="EUD31" s="8"/>
      <c r="EUE31" s="8"/>
      <c r="EUF31" s="8"/>
      <c r="EUG31" s="8"/>
      <c r="EUH31" s="8"/>
      <c r="EUI31" s="8"/>
      <c r="EUJ31" s="8"/>
      <c r="EUK31" s="8"/>
      <c r="EUL31" s="8"/>
      <c r="EUM31" s="8"/>
      <c r="EUN31" s="8"/>
      <c r="EUO31" s="8"/>
      <c r="EUP31" s="8"/>
      <c r="EUQ31" s="8"/>
      <c r="EUR31" s="8"/>
      <c r="EUS31" s="8"/>
      <c r="EUT31" s="8"/>
      <c r="EUU31" s="8"/>
      <c r="EUV31" s="8"/>
      <c r="EUW31" s="8"/>
      <c r="EUX31" s="8"/>
      <c r="EUY31" s="8"/>
      <c r="EUZ31" s="8"/>
      <c r="EVA31" s="8"/>
      <c r="EVB31" s="8"/>
      <c r="EVC31" s="8"/>
      <c r="EVD31" s="8"/>
      <c r="EVE31" s="8"/>
      <c r="EVF31" s="8"/>
      <c r="EVG31" s="8"/>
      <c r="EVH31" s="8"/>
      <c r="EVI31" s="8"/>
      <c r="EVJ31" s="8"/>
      <c r="EVK31" s="8"/>
      <c r="EVL31" s="8"/>
      <c r="EVM31" s="8"/>
      <c r="EVN31" s="8"/>
      <c r="EVO31" s="8"/>
      <c r="EVP31" s="8"/>
      <c r="EVQ31" s="8"/>
      <c r="EVR31" s="8"/>
      <c r="EVS31" s="8"/>
      <c r="EVT31" s="8"/>
      <c r="EVU31" s="8"/>
      <c r="EVV31" s="8"/>
      <c r="EVW31" s="8"/>
      <c r="EVX31" s="8"/>
      <c r="EVY31" s="8"/>
      <c r="EVZ31" s="8"/>
      <c r="EWA31" s="8"/>
      <c r="EWB31" s="8"/>
      <c r="EWC31" s="8"/>
      <c r="EWD31" s="8"/>
      <c r="EWE31" s="8"/>
      <c r="EWF31" s="8"/>
      <c r="EWG31" s="8"/>
      <c r="EWH31" s="8"/>
      <c r="EWI31" s="8"/>
      <c r="EWJ31" s="8"/>
      <c r="EWK31" s="8"/>
      <c r="EWL31" s="8"/>
      <c r="EWM31" s="8"/>
      <c r="EWN31" s="8"/>
      <c r="EWO31" s="8"/>
      <c r="EWP31" s="8"/>
      <c r="EWQ31" s="8"/>
      <c r="EWR31" s="8"/>
      <c r="EWS31" s="8"/>
      <c r="EWT31" s="8"/>
      <c r="EWU31" s="8"/>
      <c r="EWV31" s="8"/>
      <c r="EWW31" s="8"/>
      <c r="EWX31" s="8"/>
      <c r="EWY31" s="8"/>
      <c r="EWZ31" s="8"/>
      <c r="EXA31" s="8"/>
      <c r="EXB31" s="8"/>
      <c r="EXC31" s="8"/>
      <c r="EXD31" s="8"/>
      <c r="EXE31" s="8"/>
      <c r="EXF31" s="8"/>
      <c r="EXG31" s="8"/>
      <c r="EXH31" s="8"/>
      <c r="EXI31" s="8"/>
      <c r="EXJ31" s="8"/>
      <c r="EXK31" s="8"/>
      <c r="EXL31" s="8"/>
      <c r="EXM31" s="8"/>
      <c r="EXN31" s="8"/>
      <c r="EXO31" s="8"/>
      <c r="EXP31" s="8"/>
      <c r="EXQ31" s="8"/>
      <c r="EXR31" s="8"/>
      <c r="EXS31" s="8"/>
      <c r="EXT31" s="8"/>
      <c r="EXU31" s="8"/>
      <c r="EXV31" s="8"/>
      <c r="EXW31" s="8"/>
      <c r="EXX31" s="8"/>
      <c r="EXY31" s="8"/>
      <c r="EXZ31" s="8"/>
      <c r="EYA31" s="8"/>
      <c r="EYB31" s="8"/>
      <c r="EYC31" s="8"/>
      <c r="EYD31" s="8"/>
      <c r="EYE31" s="8"/>
      <c r="EYF31" s="8"/>
      <c r="EYG31" s="8"/>
      <c r="EYH31" s="8"/>
      <c r="EYI31" s="8"/>
      <c r="EYJ31" s="8"/>
      <c r="EYK31" s="8"/>
      <c r="EYL31" s="8"/>
      <c r="EYM31" s="8"/>
      <c r="EYN31" s="8"/>
      <c r="EYO31" s="8"/>
      <c r="EYP31" s="8"/>
      <c r="EYQ31" s="8"/>
      <c r="EYR31" s="8"/>
      <c r="EYS31" s="8"/>
      <c r="EYT31" s="8"/>
      <c r="EYU31" s="8"/>
      <c r="EYV31" s="8"/>
      <c r="EYW31" s="8"/>
      <c r="EYX31" s="8"/>
      <c r="EYY31" s="8"/>
      <c r="EYZ31" s="8"/>
      <c r="EZA31" s="8"/>
      <c r="EZB31" s="8"/>
      <c r="EZC31" s="8"/>
      <c r="EZD31" s="8"/>
      <c r="EZE31" s="8"/>
      <c r="EZF31" s="8"/>
      <c r="EZG31" s="8"/>
      <c r="EZH31" s="8"/>
      <c r="EZI31" s="8"/>
      <c r="EZJ31" s="8"/>
      <c r="EZK31" s="8"/>
      <c r="EZL31" s="8"/>
      <c r="EZM31" s="8"/>
      <c r="EZN31" s="8"/>
      <c r="EZO31" s="8"/>
      <c r="EZP31" s="8"/>
      <c r="EZQ31" s="8"/>
      <c r="EZR31" s="8"/>
      <c r="EZS31" s="8"/>
      <c r="EZT31" s="8"/>
      <c r="EZU31" s="8"/>
      <c r="EZV31" s="8"/>
      <c r="EZW31" s="8"/>
      <c r="EZX31" s="8"/>
      <c r="EZY31" s="8"/>
      <c r="EZZ31" s="8"/>
      <c r="FAA31" s="8"/>
      <c r="FAB31" s="8"/>
      <c r="FAC31" s="8"/>
      <c r="FAD31" s="8"/>
      <c r="FAE31" s="8"/>
      <c r="FAF31" s="8"/>
      <c r="FAG31" s="8"/>
      <c r="FAH31" s="8"/>
      <c r="FAI31" s="8"/>
      <c r="FAJ31" s="8"/>
      <c r="FAK31" s="8"/>
      <c r="FAL31" s="8"/>
      <c r="FAM31" s="8"/>
      <c r="FAN31" s="8"/>
      <c r="FAO31" s="8"/>
      <c r="FAP31" s="8"/>
      <c r="FAQ31" s="8"/>
      <c r="FAR31" s="8"/>
      <c r="FAS31" s="8"/>
      <c r="FAT31" s="8"/>
      <c r="FAU31" s="8"/>
      <c r="FAV31" s="8"/>
      <c r="FAW31" s="8"/>
      <c r="FAX31" s="8"/>
      <c r="FAY31" s="8"/>
      <c r="FAZ31" s="8"/>
      <c r="FBA31" s="8"/>
      <c r="FBB31" s="8"/>
      <c r="FBC31" s="8"/>
      <c r="FBD31" s="8"/>
      <c r="FBE31" s="8"/>
      <c r="FBF31" s="8"/>
      <c r="FBG31" s="8"/>
      <c r="FBH31" s="8"/>
      <c r="FBI31" s="8"/>
      <c r="FBJ31" s="8"/>
      <c r="FBK31" s="8"/>
      <c r="FBL31" s="8"/>
      <c r="FBM31" s="8"/>
      <c r="FBN31" s="8"/>
      <c r="FBO31" s="8"/>
      <c r="FBP31" s="8"/>
      <c r="FBQ31" s="8"/>
      <c r="FBR31" s="8"/>
      <c r="FBS31" s="8"/>
      <c r="FBT31" s="8"/>
      <c r="FBU31" s="8"/>
      <c r="FBV31" s="8"/>
      <c r="FBW31" s="8"/>
      <c r="FBX31" s="8"/>
      <c r="FBY31" s="8"/>
      <c r="FBZ31" s="8"/>
      <c r="FCA31" s="8"/>
      <c r="FCB31" s="8"/>
      <c r="FCC31" s="8"/>
      <c r="FCD31" s="8"/>
      <c r="FCE31" s="8"/>
      <c r="FCF31" s="8"/>
      <c r="FCG31" s="8"/>
      <c r="FCH31" s="8"/>
      <c r="FCI31" s="8"/>
      <c r="FCJ31" s="8"/>
      <c r="FCK31" s="8"/>
      <c r="FCL31" s="8"/>
      <c r="FCM31" s="8"/>
      <c r="FCN31" s="8"/>
      <c r="FCO31" s="8"/>
      <c r="FCP31" s="8"/>
      <c r="FCQ31" s="8"/>
      <c r="FCR31" s="8"/>
      <c r="FCS31" s="8"/>
      <c r="FCT31" s="8"/>
      <c r="FCU31" s="8"/>
      <c r="FCV31" s="8"/>
      <c r="FCW31" s="8"/>
      <c r="FCX31" s="8"/>
      <c r="FCY31" s="8"/>
      <c r="FCZ31" s="8"/>
      <c r="FDA31" s="8"/>
      <c r="FDB31" s="8"/>
      <c r="FDC31" s="8"/>
      <c r="FDD31" s="8"/>
      <c r="FDE31" s="8"/>
      <c r="FDF31" s="8"/>
      <c r="FDG31" s="8"/>
      <c r="FDH31" s="8"/>
      <c r="FDI31" s="8"/>
      <c r="FDJ31" s="8"/>
      <c r="FDK31" s="8"/>
      <c r="FDL31" s="8"/>
      <c r="FDM31" s="8"/>
      <c r="FDN31" s="8"/>
      <c r="FDO31" s="8"/>
      <c r="FDP31" s="8"/>
      <c r="FDQ31" s="8"/>
      <c r="FDR31" s="8"/>
      <c r="FDS31" s="8"/>
      <c r="FDT31" s="8"/>
      <c r="FDU31" s="8"/>
      <c r="FDV31" s="8"/>
      <c r="FDW31" s="8"/>
      <c r="FDX31" s="8"/>
      <c r="FDY31" s="8"/>
      <c r="FDZ31" s="8"/>
      <c r="FEA31" s="8"/>
      <c r="FEB31" s="8"/>
      <c r="FEC31" s="8"/>
      <c r="FED31" s="8"/>
      <c r="FEE31" s="8"/>
      <c r="FEF31" s="8"/>
      <c r="FEG31" s="8"/>
      <c r="FEH31" s="8"/>
      <c r="FEI31" s="8"/>
      <c r="FEJ31" s="8"/>
      <c r="FEK31" s="8"/>
      <c r="FEL31" s="8"/>
      <c r="FEM31" s="8"/>
      <c r="FEN31" s="8"/>
      <c r="FEO31" s="8"/>
      <c r="FEP31" s="8"/>
      <c r="FEQ31" s="8"/>
      <c r="FER31" s="8"/>
      <c r="FES31" s="8"/>
      <c r="FET31" s="8"/>
      <c r="FEU31" s="8"/>
      <c r="FEV31" s="8"/>
      <c r="FEW31" s="8"/>
      <c r="FEX31" s="8"/>
      <c r="FEY31" s="8"/>
      <c r="FEZ31" s="8"/>
      <c r="FFA31" s="8"/>
      <c r="FFB31" s="8"/>
      <c r="FFC31" s="8"/>
      <c r="FFD31" s="8"/>
      <c r="FFE31" s="8"/>
      <c r="FFF31" s="8"/>
      <c r="FFG31" s="8"/>
      <c r="FFH31" s="8"/>
      <c r="FFI31" s="8"/>
      <c r="FFJ31" s="8"/>
      <c r="FFK31" s="8"/>
      <c r="FFL31" s="8"/>
      <c r="FFM31" s="8"/>
      <c r="FFN31" s="8"/>
      <c r="FFO31" s="8"/>
      <c r="FFP31" s="8"/>
      <c r="FFQ31" s="8"/>
      <c r="FFR31" s="8"/>
      <c r="FFS31" s="8"/>
      <c r="FFT31" s="8"/>
      <c r="FFU31" s="8"/>
      <c r="FFV31" s="8"/>
      <c r="FFW31" s="8"/>
      <c r="FFX31" s="8"/>
      <c r="FFY31" s="8"/>
      <c r="FFZ31" s="8"/>
      <c r="FGA31" s="8"/>
      <c r="FGB31" s="8"/>
      <c r="FGC31" s="8"/>
      <c r="FGD31" s="8"/>
      <c r="FGE31" s="8"/>
      <c r="FGF31" s="8"/>
      <c r="FGG31" s="8"/>
      <c r="FGH31" s="8"/>
      <c r="FGI31" s="8"/>
      <c r="FGJ31" s="8"/>
      <c r="FGK31" s="8"/>
      <c r="FGL31" s="8"/>
      <c r="FGM31" s="8"/>
      <c r="FGN31" s="8"/>
      <c r="FGO31" s="8"/>
      <c r="FGP31" s="8"/>
      <c r="FGQ31" s="8"/>
      <c r="FGR31" s="8"/>
      <c r="FGS31" s="8"/>
      <c r="FGT31" s="8"/>
      <c r="FGU31" s="8"/>
      <c r="FGV31" s="8"/>
      <c r="FGW31" s="8"/>
      <c r="FGX31" s="8"/>
      <c r="FGY31" s="8"/>
      <c r="FGZ31" s="8"/>
      <c r="FHA31" s="8"/>
      <c r="FHB31" s="8"/>
      <c r="FHC31" s="8"/>
      <c r="FHD31" s="8"/>
      <c r="FHE31" s="8"/>
      <c r="FHF31" s="8"/>
      <c r="FHG31" s="8"/>
      <c r="FHH31" s="8"/>
      <c r="FHI31" s="8"/>
      <c r="FHJ31" s="8"/>
      <c r="FHK31" s="8"/>
      <c r="FHL31" s="8"/>
      <c r="FHM31" s="8"/>
      <c r="FHN31" s="8"/>
      <c r="FHO31" s="8"/>
      <c r="FHP31" s="8"/>
      <c r="FHQ31" s="8"/>
      <c r="FHR31" s="8"/>
      <c r="FHS31" s="8"/>
      <c r="FHT31" s="8"/>
      <c r="FHU31" s="8"/>
      <c r="FHV31" s="8"/>
      <c r="FHW31" s="8"/>
      <c r="FHX31" s="8"/>
      <c r="FHY31" s="8"/>
      <c r="FHZ31" s="8"/>
      <c r="FIA31" s="8"/>
      <c r="FIB31" s="8"/>
      <c r="FIC31" s="8"/>
      <c r="FID31" s="8"/>
      <c r="FIE31" s="8"/>
      <c r="FIF31" s="8"/>
      <c r="FIG31" s="8"/>
      <c r="FIH31" s="8"/>
      <c r="FII31" s="8"/>
      <c r="FIJ31" s="8"/>
      <c r="FIK31" s="8"/>
      <c r="FIL31" s="8"/>
      <c r="FIM31" s="8"/>
      <c r="FIN31" s="8"/>
      <c r="FIO31" s="8"/>
      <c r="FIP31" s="8"/>
      <c r="FIQ31" s="8"/>
      <c r="FIR31" s="8"/>
      <c r="FIS31" s="8"/>
      <c r="FIT31" s="8"/>
      <c r="FIU31" s="8"/>
      <c r="FIV31" s="8"/>
      <c r="FIW31" s="8"/>
      <c r="FIX31" s="8"/>
      <c r="FIY31" s="8"/>
      <c r="FIZ31" s="8"/>
      <c r="FJA31" s="8"/>
      <c r="FJB31" s="8"/>
      <c r="FJC31" s="8"/>
      <c r="FJD31" s="8"/>
      <c r="FJE31" s="8"/>
      <c r="FJF31" s="8"/>
      <c r="FJG31" s="8"/>
      <c r="FJH31" s="8"/>
      <c r="FJI31" s="8"/>
      <c r="FJJ31" s="8"/>
      <c r="FJK31" s="8"/>
      <c r="FJL31" s="8"/>
      <c r="FJM31" s="8"/>
      <c r="FJN31" s="8"/>
      <c r="FJO31" s="8"/>
      <c r="FJP31" s="8"/>
      <c r="FJQ31" s="8"/>
      <c r="FJR31" s="8"/>
      <c r="FJS31" s="8"/>
      <c r="FJT31" s="8"/>
      <c r="FJU31" s="8"/>
      <c r="FJV31" s="8"/>
      <c r="FJW31" s="8"/>
      <c r="FJX31" s="8"/>
      <c r="FJY31" s="8"/>
      <c r="FJZ31" s="8"/>
      <c r="FKA31" s="8"/>
      <c r="FKB31" s="8"/>
      <c r="FKC31" s="8"/>
      <c r="FKD31" s="8"/>
      <c r="FKE31" s="8"/>
      <c r="FKF31" s="8"/>
      <c r="FKG31" s="8"/>
      <c r="FKH31" s="8"/>
      <c r="FKI31" s="8"/>
      <c r="FKJ31" s="8"/>
      <c r="FKK31" s="8"/>
      <c r="FKL31" s="8"/>
      <c r="FKM31" s="8"/>
      <c r="FKN31" s="8"/>
      <c r="FKO31" s="8"/>
      <c r="FKP31" s="8"/>
      <c r="FKQ31" s="8"/>
      <c r="FKR31" s="8"/>
      <c r="FKS31" s="8"/>
      <c r="FKT31" s="8"/>
      <c r="FKU31" s="8"/>
      <c r="FKV31" s="8"/>
      <c r="FKW31" s="8"/>
      <c r="FKX31" s="8"/>
      <c r="FKY31" s="8"/>
      <c r="FKZ31" s="8"/>
      <c r="FLA31" s="8"/>
      <c r="FLB31" s="8"/>
      <c r="FLC31" s="8"/>
      <c r="FLD31" s="8"/>
      <c r="FLE31" s="8"/>
      <c r="FLF31" s="8"/>
      <c r="FLG31" s="8"/>
      <c r="FLH31" s="8"/>
      <c r="FLI31" s="8"/>
      <c r="FLJ31" s="8"/>
      <c r="FLK31" s="8"/>
      <c r="FLL31" s="8"/>
      <c r="FLM31" s="8"/>
      <c r="FLN31" s="8"/>
      <c r="FLO31" s="8"/>
      <c r="FLP31" s="8"/>
      <c r="FLQ31" s="8"/>
      <c r="FLR31" s="8"/>
      <c r="FLS31" s="8"/>
      <c r="FLT31" s="8"/>
      <c r="FLU31" s="8"/>
      <c r="FLV31" s="8"/>
      <c r="FLW31" s="8"/>
      <c r="FLX31" s="8"/>
      <c r="FLY31" s="8"/>
      <c r="FLZ31" s="8"/>
      <c r="FMA31" s="8"/>
      <c r="FMB31" s="8"/>
      <c r="FMC31" s="8"/>
      <c r="FMD31" s="8"/>
      <c r="FME31" s="8"/>
      <c r="FMF31" s="8"/>
      <c r="FMG31" s="8"/>
      <c r="FMH31" s="8"/>
      <c r="FMI31" s="8"/>
      <c r="FMJ31" s="8"/>
      <c r="FMK31" s="8"/>
      <c r="FML31" s="8"/>
      <c r="FMM31" s="8"/>
      <c r="FMN31" s="8"/>
      <c r="FMO31" s="8"/>
      <c r="FMP31" s="8"/>
      <c r="FMQ31" s="8"/>
      <c r="FMR31" s="8"/>
      <c r="FMS31" s="8"/>
      <c r="FMT31" s="8"/>
      <c r="FMU31" s="8"/>
      <c r="FMV31" s="8"/>
      <c r="FMW31" s="8"/>
      <c r="FMX31" s="8"/>
      <c r="FMY31" s="8"/>
      <c r="FMZ31" s="8"/>
      <c r="FNA31" s="8"/>
      <c r="FNB31" s="8"/>
      <c r="FNC31" s="8"/>
      <c r="FND31" s="8"/>
      <c r="FNE31" s="8"/>
      <c r="FNF31" s="8"/>
      <c r="FNG31" s="8"/>
      <c r="FNH31" s="8"/>
      <c r="FNI31" s="8"/>
      <c r="FNJ31" s="8"/>
      <c r="FNK31" s="8"/>
      <c r="FNL31" s="8"/>
      <c r="FNM31" s="8"/>
      <c r="FNN31" s="8"/>
      <c r="FNO31" s="8"/>
      <c r="FNP31" s="8"/>
      <c r="FNQ31" s="8"/>
      <c r="FNR31" s="8"/>
      <c r="FNS31" s="8"/>
      <c r="FNT31" s="8"/>
      <c r="FNU31" s="8"/>
      <c r="FNV31" s="8"/>
      <c r="FNW31" s="8"/>
      <c r="FNX31" s="8"/>
      <c r="FNY31" s="8"/>
      <c r="FNZ31" s="8"/>
      <c r="FOA31" s="8"/>
      <c r="FOB31" s="8"/>
      <c r="FOC31" s="8"/>
      <c r="FOD31" s="8"/>
      <c r="FOE31" s="8"/>
      <c r="FOF31" s="8"/>
      <c r="FOG31" s="8"/>
      <c r="FOH31" s="8"/>
      <c r="FOI31" s="8"/>
      <c r="FOJ31" s="8"/>
      <c r="FOK31" s="8"/>
      <c r="FOL31" s="8"/>
      <c r="FOM31" s="8"/>
      <c r="FON31" s="8"/>
      <c r="FOO31" s="8"/>
      <c r="FOP31" s="8"/>
      <c r="FOQ31" s="8"/>
      <c r="FOR31" s="8"/>
      <c r="FOS31" s="8"/>
      <c r="FOT31" s="8"/>
      <c r="FOU31" s="8"/>
      <c r="FOV31" s="8"/>
      <c r="FOW31" s="8"/>
      <c r="FOX31" s="8"/>
      <c r="FOY31" s="8"/>
      <c r="FOZ31" s="8"/>
      <c r="FPA31" s="8"/>
      <c r="FPB31" s="8"/>
      <c r="FPC31" s="8"/>
      <c r="FPD31" s="8"/>
      <c r="FPE31" s="8"/>
      <c r="FPF31" s="8"/>
      <c r="FPG31" s="8"/>
      <c r="FPH31" s="8"/>
      <c r="FPI31" s="8"/>
      <c r="FPJ31" s="8"/>
      <c r="FPK31" s="8"/>
      <c r="FPL31" s="8"/>
      <c r="FPM31" s="8"/>
      <c r="FPN31" s="8"/>
      <c r="FPO31" s="8"/>
      <c r="FPP31" s="8"/>
      <c r="FPQ31" s="8"/>
      <c r="FPR31" s="8"/>
      <c r="FPS31" s="8"/>
      <c r="FPT31" s="8"/>
      <c r="FPU31" s="8"/>
      <c r="FPV31" s="8"/>
      <c r="FPW31" s="8"/>
      <c r="FPX31" s="8"/>
      <c r="FPY31" s="8"/>
      <c r="FPZ31" s="8"/>
      <c r="FQA31" s="8"/>
      <c r="FQB31" s="8"/>
      <c r="FQC31" s="8"/>
      <c r="FQD31" s="8"/>
      <c r="FQE31" s="8"/>
      <c r="FQF31" s="8"/>
      <c r="FQG31" s="8"/>
      <c r="FQH31" s="8"/>
      <c r="FQI31" s="8"/>
      <c r="FQJ31" s="8"/>
      <c r="FQK31" s="8"/>
      <c r="FQL31" s="8"/>
      <c r="FQM31" s="8"/>
      <c r="FQN31" s="8"/>
      <c r="FQO31" s="8"/>
      <c r="FQP31" s="8"/>
      <c r="FQQ31" s="8"/>
      <c r="FQR31" s="8"/>
      <c r="FQS31" s="8"/>
      <c r="FQT31" s="8"/>
      <c r="FQU31" s="8"/>
      <c r="FQV31" s="8"/>
      <c r="FQW31" s="8"/>
      <c r="FQX31" s="8"/>
      <c r="FQY31" s="8"/>
      <c r="FQZ31" s="8"/>
      <c r="FRA31" s="8"/>
      <c r="FRB31" s="8"/>
      <c r="FRC31" s="8"/>
      <c r="FRD31" s="8"/>
      <c r="FRE31" s="8"/>
      <c r="FRF31" s="8"/>
      <c r="FRG31" s="8"/>
      <c r="FRH31" s="8"/>
      <c r="FRI31" s="8"/>
      <c r="FRJ31" s="8"/>
      <c r="FRK31" s="8"/>
      <c r="FRL31" s="8"/>
      <c r="FRM31" s="8"/>
      <c r="FRN31" s="8"/>
      <c r="FRO31" s="8"/>
      <c r="FRP31" s="8"/>
      <c r="FRQ31" s="8"/>
      <c r="FRR31" s="8"/>
      <c r="FRS31" s="8"/>
      <c r="FRT31" s="8"/>
      <c r="FRU31" s="8"/>
      <c r="FRV31" s="8"/>
      <c r="FRW31" s="8"/>
      <c r="FRX31" s="8"/>
      <c r="FRY31" s="8"/>
      <c r="FRZ31" s="8"/>
      <c r="FSA31" s="8"/>
      <c r="FSB31" s="8"/>
      <c r="FSC31" s="8"/>
      <c r="FSD31" s="8"/>
      <c r="FSE31" s="8"/>
      <c r="FSF31" s="8"/>
      <c r="FSG31" s="8"/>
      <c r="FSH31" s="8"/>
      <c r="FSI31" s="8"/>
      <c r="FSJ31" s="8"/>
      <c r="FSK31" s="8"/>
      <c r="FSL31" s="8"/>
      <c r="FSM31" s="8"/>
      <c r="FSN31" s="8"/>
      <c r="FSO31" s="8"/>
      <c r="FSP31" s="8"/>
      <c r="FSQ31" s="8"/>
      <c r="FSR31" s="8"/>
      <c r="FSS31" s="8"/>
      <c r="FST31" s="8"/>
      <c r="FSU31" s="8"/>
      <c r="FSV31" s="8"/>
      <c r="FSW31" s="8"/>
      <c r="FSX31" s="8"/>
      <c r="FSY31" s="8"/>
      <c r="FSZ31" s="8"/>
      <c r="FTA31" s="8"/>
      <c r="FTB31" s="8"/>
      <c r="FTC31" s="8"/>
      <c r="FTD31" s="8"/>
      <c r="FTE31" s="8"/>
      <c r="FTF31" s="8"/>
      <c r="FTG31" s="8"/>
      <c r="FTH31" s="8"/>
      <c r="FTI31" s="8"/>
      <c r="FTJ31" s="8"/>
      <c r="FTK31" s="8"/>
      <c r="FTL31" s="8"/>
      <c r="FTM31" s="8"/>
      <c r="FTN31" s="8"/>
      <c r="FTO31" s="8"/>
      <c r="FTP31" s="8"/>
      <c r="FTQ31" s="8"/>
      <c r="FTR31" s="8"/>
      <c r="FTS31" s="8"/>
      <c r="FTT31" s="8"/>
      <c r="FTU31" s="8"/>
      <c r="FTV31" s="8"/>
      <c r="FTW31" s="8"/>
      <c r="FTX31" s="8"/>
      <c r="FTY31" s="8"/>
      <c r="FTZ31" s="8"/>
      <c r="FUA31" s="8"/>
      <c r="FUB31" s="8"/>
      <c r="FUC31" s="8"/>
      <c r="FUD31" s="8"/>
      <c r="FUE31" s="8"/>
      <c r="FUF31" s="8"/>
      <c r="FUG31" s="8"/>
      <c r="FUH31" s="8"/>
      <c r="FUI31" s="8"/>
      <c r="FUJ31" s="8"/>
      <c r="FUK31" s="8"/>
      <c r="FUL31" s="8"/>
      <c r="FUM31" s="8"/>
      <c r="FUN31" s="8"/>
      <c r="FUO31" s="8"/>
      <c r="FUP31" s="8"/>
      <c r="FUQ31" s="8"/>
      <c r="FUR31" s="8"/>
      <c r="FUS31" s="8"/>
      <c r="FUT31" s="8"/>
      <c r="FUU31" s="8"/>
      <c r="FUV31" s="8"/>
      <c r="FUW31" s="8"/>
      <c r="FUX31" s="8"/>
      <c r="FUY31" s="8"/>
      <c r="FUZ31" s="8"/>
      <c r="FVA31" s="8"/>
      <c r="FVB31" s="8"/>
      <c r="FVC31" s="8"/>
      <c r="FVD31" s="8"/>
      <c r="FVE31" s="8"/>
      <c r="FVF31" s="8"/>
      <c r="FVG31" s="8"/>
      <c r="FVH31" s="8"/>
      <c r="FVI31" s="8"/>
      <c r="FVJ31" s="8"/>
      <c r="FVK31" s="8"/>
      <c r="FVL31" s="8"/>
      <c r="FVM31" s="8"/>
      <c r="FVN31" s="8"/>
      <c r="FVO31" s="8"/>
      <c r="FVP31" s="8"/>
      <c r="FVQ31" s="8"/>
      <c r="FVR31" s="8"/>
      <c r="FVS31" s="8"/>
      <c r="FVT31" s="8"/>
      <c r="FVU31" s="8"/>
      <c r="FVV31" s="8"/>
      <c r="FVW31" s="8"/>
      <c r="FVX31" s="8"/>
      <c r="FVY31" s="8"/>
      <c r="FVZ31" s="8"/>
      <c r="FWA31" s="8"/>
      <c r="FWB31" s="8"/>
      <c r="FWC31" s="8"/>
      <c r="FWD31" s="8"/>
      <c r="FWE31" s="8"/>
      <c r="FWF31" s="8"/>
      <c r="FWG31" s="8"/>
      <c r="FWH31" s="8"/>
      <c r="FWI31" s="8"/>
      <c r="FWJ31" s="8"/>
      <c r="FWK31" s="8"/>
      <c r="FWL31" s="8"/>
      <c r="FWM31" s="8"/>
      <c r="FWN31" s="8"/>
      <c r="FWO31" s="8"/>
      <c r="FWP31" s="8"/>
      <c r="FWQ31" s="8"/>
      <c r="FWR31" s="8"/>
      <c r="FWS31" s="8"/>
      <c r="FWT31" s="8"/>
      <c r="FWU31" s="8"/>
      <c r="FWV31" s="8"/>
      <c r="FWW31" s="8"/>
      <c r="FWX31" s="8"/>
      <c r="FWY31" s="8"/>
      <c r="FWZ31" s="8"/>
      <c r="FXA31" s="8"/>
      <c r="FXB31" s="8"/>
      <c r="FXC31" s="8"/>
      <c r="FXD31" s="8"/>
      <c r="FXE31" s="8"/>
      <c r="FXF31" s="8"/>
      <c r="FXG31" s="8"/>
      <c r="FXH31" s="8"/>
      <c r="FXI31" s="8"/>
      <c r="FXJ31" s="8"/>
      <c r="FXK31" s="8"/>
      <c r="FXL31" s="8"/>
      <c r="FXM31" s="8"/>
      <c r="FXN31" s="8"/>
      <c r="FXO31" s="8"/>
      <c r="FXP31" s="8"/>
      <c r="FXQ31" s="8"/>
      <c r="FXR31" s="8"/>
      <c r="FXS31" s="8"/>
      <c r="FXT31" s="8"/>
      <c r="FXU31" s="8"/>
      <c r="FXV31" s="8"/>
      <c r="FXW31" s="8"/>
      <c r="FXX31" s="8"/>
      <c r="FXY31" s="8"/>
      <c r="FXZ31" s="8"/>
      <c r="FYA31" s="8"/>
      <c r="FYB31" s="8"/>
      <c r="FYC31" s="8"/>
      <c r="FYD31" s="8"/>
      <c r="FYE31" s="8"/>
      <c r="FYF31" s="8"/>
      <c r="FYG31" s="8"/>
      <c r="FYH31" s="8"/>
      <c r="FYI31" s="8"/>
      <c r="FYJ31" s="8"/>
      <c r="FYK31" s="8"/>
      <c r="FYL31" s="8"/>
      <c r="FYM31" s="8"/>
      <c r="FYN31" s="8"/>
      <c r="FYO31" s="8"/>
      <c r="FYP31" s="8"/>
      <c r="FYQ31" s="8"/>
      <c r="FYR31" s="8"/>
      <c r="FYS31" s="8"/>
      <c r="FYT31" s="8"/>
      <c r="FYU31" s="8"/>
      <c r="FYV31" s="8"/>
      <c r="FYW31" s="8"/>
      <c r="FYX31" s="8"/>
      <c r="FYY31" s="8"/>
      <c r="FYZ31" s="8"/>
      <c r="FZA31" s="8"/>
      <c r="FZB31" s="8"/>
      <c r="FZC31" s="8"/>
      <c r="FZD31" s="8"/>
      <c r="FZE31" s="8"/>
      <c r="FZF31" s="8"/>
      <c r="FZG31" s="8"/>
      <c r="FZH31" s="8"/>
      <c r="FZI31" s="8"/>
      <c r="FZJ31" s="8"/>
      <c r="FZK31" s="8"/>
      <c r="FZL31" s="8"/>
      <c r="FZM31" s="8"/>
      <c r="FZN31" s="8"/>
      <c r="FZO31" s="8"/>
      <c r="FZP31" s="8"/>
      <c r="FZQ31" s="8"/>
      <c r="FZR31" s="8"/>
      <c r="FZS31" s="8"/>
      <c r="FZT31" s="8"/>
      <c r="FZU31" s="8"/>
      <c r="FZV31" s="8"/>
      <c r="FZW31" s="8"/>
      <c r="FZX31" s="8"/>
      <c r="FZY31" s="8"/>
      <c r="FZZ31" s="8"/>
      <c r="GAA31" s="8"/>
      <c r="GAB31" s="8"/>
      <c r="GAC31" s="8"/>
      <c r="GAD31" s="8"/>
      <c r="GAE31" s="8"/>
      <c r="GAF31" s="8"/>
      <c r="GAG31" s="8"/>
      <c r="GAH31" s="8"/>
      <c r="GAI31" s="8"/>
      <c r="GAJ31" s="8"/>
      <c r="GAK31" s="8"/>
      <c r="GAL31" s="8"/>
      <c r="GAM31" s="8"/>
      <c r="GAN31" s="8"/>
      <c r="GAO31" s="8"/>
      <c r="GAP31" s="8"/>
      <c r="GAQ31" s="8"/>
      <c r="GAR31" s="8"/>
      <c r="GAS31" s="8"/>
      <c r="GAT31" s="8"/>
      <c r="GAU31" s="8"/>
      <c r="GAV31" s="8"/>
      <c r="GAW31" s="8"/>
      <c r="GAX31" s="8"/>
      <c r="GAY31" s="8"/>
      <c r="GAZ31" s="8"/>
      <c r="GBA31" s="8"/>
      <c r="GBB31" s="8"/>
      <c r="GBC31" s="8"/>
      <c r="GBD31" s="8"/>
      <c r="GBE31" s="8"/>
      <c r="GBF31" s="8"/>
      <c r="GBG31" s="8"/>
      <c r="GBH31" s="8"/>
      <c r="GBI31" s="8"/>
      <c r="GBJ31" s="8"/>
      <c r="GBK31" s="8"/>
      <c r="GBL31" s="8"/>
      <c r="GBM31" s="8"/>
      <c r="GBN31" s="8"/>
      <c r="GBO31" s="8"/>
      <c r="GBP31" s="8"/>
      <c r="GBQ31" s="8"/>
      <c r="GBR31" s="8"/>
      <c r="GBS31" s="8"/>
      <c r="GBT31" s="8"/>
      <c r="GBU31" s="8"/>
      <c r="GBV31" s="8"/>
      <c r="GBW31" s="8"/>
      <c r="GBX31" s="8"/>
      <c r="GBY31" s="8"/>
      <c r="GBZ31" s="8"/>
      <c r="GCA31" s="8"/>
      <c r="GCB31" s="8"/>
      <c r="GCC31" s="8"/>
      <c r="GCD31" s="8"/>
      <c r="GCE31" s="8"/>
      <c r="GCF31" s="8"/>
      <c r="GCG31" s="8"/>
      <c r="GCH31" s="8"/>
      <c r="GCI31" s="8"/>
      <c r="GCJ31" s="8"/>
      <c r="GCK31" s="8"/>
      <c r="GCL31" s="8"/>
      <c r="GCM31" s="8"/>
      <c r="GCN31" s="8"/>
      <c r="GCO31" s="8"/>
      <c r="GCP31" s="8"/>
      <c r="GCQ31" s="8"/>
      <c r="GCR31" s="8"/>
      <c r="GCS31" s="8"/>
      <c r="GCT31" s="8"/>
      <c r="GCU31" s="8"/>
      <c r="GCV31" s="8"/>
      <c r="GCW31" s="8"/>
      <c r="GCX31" s="8"/>
      <c r="GCY31" s="8"/>
      <c r="GCZ31" s="8"/>
      <c r="GDA31" s="8"/>
      <c r="GDB31" s="8"/>
      <c r="GDC31" s="8"/>
      <c r="GDD31" s="8"/>
      <c r="GDE31" s="8"/>
      <c r="GDF31" s="8"/>
      <c r="GDG31" s="8"/>
      <c r="GDH31" s="8"/>
      <c r="GDI31" s="8"/>
      <c r="GDJ31" s="8"/>
      <c r="GDK31" s="8"/>
      <c r="GDL31" s="8"/>
      <c r="GDM31" s="8"/>
      <c r="GDN31" s="8"/>
      <c r="GDO31" s="8"/>
      <c r="GDP31" s="8"/>
      <c r="GDQ31" s="8"/>
      <c r="GDR31" s="8"/>
      <c r="GDS31" s="8"/>
      <c r="GDT31" s="8"/>
      <c r="GDU31" s="8"/>
      <c r="GDV31" s="8"/>
      <c r="GDW31" s="8"/>
      <c r="GDX31" s="8"/>
      <c r="GDY31" s="8"/>
      <c r="GDZ31" s="8"/>
      <c r="GEA31" s="8"/>
      <c r="GEB31" s="8"/>
      <c r="GEC31" s="8"/>
      <c r="GED31" s="8"/>
      <c r="GEE31" s="8"/>
      <c r="GEF31" s="8"/>
      <c r="GEG31" s="8"/>
      <c r="GEH31" s="8"/>
      <c r="GEI31" s="8"/>
      <c r="GEJ31" s="8"/>
      <c r="GEK31" s="8"/>
      <c r="GEL31" s="8"/>
      <c r="GEM31" s="8"/>
      <c r="GEN31" s="8"/>
      <c r="GEO31" s="8"/>
      <c r="GEP31" s="8"/>
      <c r="GEQ31" s="8"/>
      <c r="GER31" s="8"/>
      <c r="GES31" s="8"/>
      <c r="GET31" s="8"/>
      <c r="GEU31" s="8"/>
      <c r="GEV31" s="8"/>
      <c r="GEW31" s="8"/>
      <c r="GEX31" s="8"/>
      <c r="GEY31" s="8"/>
      <c r="GEZ31" s="8"/>
      <c r="GFA31" s="8"/>
      <c r="GFB31" s="8"/>
      <c r="GFC31" s="8"/>
      <c r="GFD31" s="8"/>
      <c r="GFE31" s="8"/>
      <c r="GFF31" s="8"/>
      <c r="GFG31" s="8"/>
      <c r="GFH31" s="8"/>
      <c r="GFI31" s="8"/>
      <c r="GFJ31" s="8"/>
      <c r="GFK31" s="8"/>
      <c r="GFL31" s="8"/>
      <c r="GFM31" s="8"/>
      <c r="GFN31" s="8"/>
      <c r="GFO31" s="8"/>
      <c r="GFP31" s="8"/>
      <c r="GFQ31" s="8"/>
      <c r="GFR31" s="8"/>
      <c r="GFS31" s="8"/>
      <c r="GFT31" s="8"/>
      <c r="GFU31" s="8"/>
      <c r="GFV31" s="8"/>
      <c r="GFW31" s="8"/>
      <c r="GFX31" s="8"/>
      <c r="GFY31" s="8"/>
      <c r="GFZ31" s="8"/>
      <c r="GGA31" s="8"/>
      <c r="GGB31" s="8"/>
      <c r="GGC31" s="8"/>
      <c r="GGD31" s="8"/>
      <c r="GGE31" s="8"/>
      <c r="GGF31" s="8"/>
      <c r="GGG31" s="8"/>
      <c r="GGH31" s="8"/>
      <c r="GGI31" s="8"/>
      <c r="GGJ31" s="8"/>
      <c r="GGK31" s="8"/>
      <c r="GGL31" s="8"/>
      <c r="GGM31" s="8"/>
      <c r="GGN31" s="8"/>
      <c r="GGO31" s="8"/>
      <c r="GGP31" s="8"/>
      <c r="GGQ31" s="8"/>
      <c r="GGR31" s="8"/>
      <c r="GGS31" s="8"/>
      <c r="GGT31" s="8"/>
      <c r="GGU31" s="8"/>
      <c r="GGV31" s="8"/>
      <c r="GGW31" s="8"/>
      <c r="GGX31" s="8"/>
      <c r="GGY31" s="8"/>
      <c r="GGZ31" s="8"/>
      <c r="GHA31" s="8"/>
      <c r="GHB31" s="8"/>
      <c r="GHC31" s="8"/>
      <c r="GHD31" s="8"/>
      <c r="GHE31" s="8"/>
      <c r="GHF31" s="8"/>
      <c r="GHG31" s="8"/>
      <c r="GHH31" s="8"/>
      <c r="GHI31" s="8"/>
      <c r="GHJ31" s="8"/>
      <c r="GHK31" s="8"/>
      <c r="GHL31" s="8"/>
      <c r="GHM31" s="8"/>
      <c r="GHN31" s="8"/>
      <c r="GHO31" s="8"/>
      <c r="GHP31" s="8"/>
      <c r="GHQ31" s="8"/>
      <c r="GHR31" s="8"/>
      <c r="GHS31" s="8"/>
      <c r="GHT31" s="8"/>
      <c r="GHU31" s="8"/>
      <c r="GHV31" s="8"/>
      <c r="GHW31" s="8"/>
      <c r="GHX31" s="8"/>
      <c r="GHY31" s="8"/>
      <c r="GHZ31" s="8"/>
      <c r="GIA31" s="8"/>
      <c r="GIB31" s="8"/>
      <c r="GIC31" s="8"/>
      <c r="GID31" s="8"/>
      <c r="GIE31" s="8"/>
      <c r="GIF31" s="8"/>
      <c r="GIG31" s="8"/>
      <c r="GIH31" s="8"/>
      <c r="GII31" s="8"/>
      <c r="GIJ31" s="8"/>
      <c r="GIK31" s="8"/>
      <c r="GIL31" s="8"/>
      <c r="GIM31" s="8"/>
      <c r="GIN31" s="8"/>
      <c r="GIO31" s="8"/>
      <c r="GIP31" s="8"/>
      <c r="GIQ31" s="8"/>
      <c r="GIR31" s="8"/>
      <c r="GIS31" s="8"/>
      <c r="GIT31" s="8"/>
      <c r="GIU31" s="8"/>
      <c r="GIV31" s="8"/>
      <c r="GIW31" s="8"/>
      <c r="GIX31" s="8"/>
      <c r="GIY31" s="8"/>
      <c r="GIZ31" s="8"/>
      <c r="GJA31" s="8"/>
      <c r="GJB31" s="8"/>
      <c r="GJC31" s="8"/>
      <c r="GJD31" s="8"/>
      <c r="GJE31" s="8"/>
      <c r="GJF31" s="8"/>
      <c r="GJG31" s="8"/>
      <c r="GJH31" s="8"/>
      <c r="GJI31" s="8"/>
      <c r="GJJ31" s="8"/>
      <c r="GJK31" s="8"/>
      <c r="GJL31" s="8"/>
      <c r="GJM31" s="8"/>
      <c r="GJN31" s="8"/>
      <c r="GJO31" s="8"/>
      <c r="GJP31" s="8"/>
      <c r="GJQ31" s="8"/>
      <c r="GJR31" s="8"/>
      <c r="GJS31" s="8"/>
      <c r="GJT31" s="8"/>
      <c r="GJU31" s="8"/>
      <c r="GJV31" s="8"/>
      <c r="GJW31" s="8"/>
      <c r="GJX31" s="8"/>
      <c r="GJY31" s="8"/>
      <c r="GJZ31" s="8"/>
      <c r="GKA31" s="8"/>
      <c r="GKB31" s="8"/>
      <c r="GKC31" s="8"/>
      <c r="GKD31" s="8"/>
      <c r="GKE31" s="8"/>
      <c r="GKF31" s="8"/>
      <c r="GKG31" s="8"/>
      <c r="GKH31" s="8"/>
      <c r="GKI31" s="8"/>
      <c r="GKJ31" s="8"/>
      <c r="GKK31" s="8"/>
      <c r="GKL31" s="8"/>
      <c r="GKM31" s="8"/>
      <c r="GKN31" s="8"/>
      <c r="GKO31" s="8"/>
      <c r="GKP31" s="8"/>
      <c r="GKQ31" s="8"/>
      <c r="GKR31" s="8"/>
      <c r="GKS31" s="8"/>
      <c r="GKT31" s="8"/>
      <c r="GKU31" s="8"/>
      <c r="GKV31" s="8"/>
      <c r="GKW31" s="8"/>
      <c r="GKX31" s="8"/>
      <c r="GKY31" s="8"/>
      <c r="GKZ31" s="8"/>
      <c r="GLA31" s="8"/>
      <c r="GLB31" s="8"/>
      <c r="GLC31" s="8"/>
      <c r="GLD31" s="8"/>
      <c r="GLE31" s="8"/>
      <c r="GLF31" s="8"/>
      <c r="GLG31" s="8"/>
      <c r="GLH31" s="8"/>
      <c r="GLI31" s="8"/>
      <c r="GLJ31" s="8"/>
      <c r="GLK31" s="8"/>
      <c r="GLL31" s="8"/>
      <c r="GLM31" s="8"/>
      <c r="GLN31" s="8"/>
      <c r="GLO31" s="8"/>
      <c r="GLP31" s="8"/>
      <c r="GLQ31" s="8"/>
      <c r="GLR31" s="8"/>
      <c r="GLS31" s="8"/>
      <c r="GLT31" s="8"/>
      <c r="GLU31" s="8"/>
      <c r="GLV31" s="8"/>
      <c r="GLW31" s="8"/>
      <c r="GLX31" s="8"/>
      <c r="GLY31" s="8"/>
      <c r="GLZ31" s="8"/>
      <c r="GMA31" s="8"/>
      <c r="GMB31" s="8"/>
      <c r="GMC31" s="8"/>
      <c r="GMD31" s="8"/>
      <c r="GME31" s="8"/>
      <c r="GMF31" s="8"/>
      <c r="GMG31" s="8"/>
      <c r="GMH31" s="8"/>
      <c r="GMI31" s="8"/>
      <c r="GMJ31" s="8"/>
      <c r="GMK31" s="8"/>
      <c r="GML31" s="8"/>
      <c r="GMM31" s="8"/>
      <c r="GMN31" s="8"/>
      <c r="GMO31" s="8"/>
      <c r="GMP31" s="8"/>
      <c r="GMQ31" s="8"/>
      <c r="GMR31" s="8"/>
      <c r="GMS31" s="8"/>
      <c r="GMT31" s="8"/>
      <c r="GMU31" s="8"/>
      <c r="GMV31" s="8"/>
      <c r="GMW31" s="8"/>
      <c r="GMX31" s="8"/>
      <c r="GMY31" s="8"/>
      <c r="GMZ31" s="8"/>
      <c r="GNA31" s="8"/>
      <c r="GNB31" s="8"/>
      <c r="GNC31" s="8"/>
      <c r="GND31" s="8"/>
      <c r="GNE31" s="8"/>
      <c r="GNF31" s="8"/>
      <c r="GNG31" s="8"/>
      <c r="GNH31" s="8"/>
      <c r="GNI31" s="8"/>
      <c r="GNJ31" s="8"/>
      <c r="GNK31" s="8"/>
      <c r="GNL31" s="8"/>
      <c r="GNM31" s="8"/>
      <c r="GNN31" s="8"/>
      <c r="GNO31" s="8"/>
      <c r="GNP31" s="8"/>
      <c r="GNQ31" s="8"/>
      <c r="GNR31" s="8"/>
      <c r="GNS31" s="8"/>
      <c r="GNT31" s="8"/>
      <c r="GNU31" s="8"/>
      <c r="GNV31" s="8"/>
      <c r="GNW31" s="8"/>
      <c r="GNX31" s="8"/>
      <c r="GNY31" s="8"/>
      <c r="GNZ31" s="8"/>
      <c r="GOA31" s="8"/>
      <c r="GOB31" s="8"/>
      <c r="GOC31" s="8"/>
      <c r="GOD31" s="8"/>
      <c r="GOE31" s="8"/>
      <c r="GOF31" s="8"/>
      <c r="GOG31" s="8"/>
      <c r="GOH31" s="8"/>
      <c r="GOI31" s="8"/>
      <c r="GOJ31" s="8"/>
      <c r="GOK31" s="8"/>
      <c r="GOL31" s="8"/>
      <c r="GOM31" s="8"/>
      <c r="GON31" s="8"/>
      <c r="GOO31" s="8"/>
      <c r="GOP31" s="8"/>
      <c r="GOQ31" s="8"/>
      <c r="GOR31" s="8"/>
      <c r="GOS31" s="8"/>
      <c r="GOT31" s="8"/>
      <c r="GOU31" s="8"/>
      <c r="GOV31" s="8"/>
      <c r="GOW31" s="8"/>
      <c r="GOX31" s="8"/>
      <c r="GOY31" s="8"/>
      <c r="GOZ31" s="8"/>
      <c r="GPA31" s="8"/>
      <c r="GPB31" s="8"/>
      <c r="GPC31" s="8"/>
      <c r="GPD31" s="8"/>
      <c r="GPE31" s="8"/>
      <c r="GPF31" s="8"/>
      <c r="GPG31" s="8"/>
      <c r="GPH31" s="8"/>
      <c r="GPI31" s="8"/>
      <c r="GPJ31" s="8"/>
      <c r="GPK31" s="8"/>
      <c r="GPL31" s="8"/>
      <c r="GPM31" s="8"/>
      <c r="GPN31" s="8"/>
      <c r="GPO31" s="8"/>
      <c r="GPP31" s="8"/>
      <c r="GPQ31" s="8"/>
      <c r="GPR31" s="8"/>
      <c r="GPS31" s="8"/>
      <c r="GPT31" s="8"/>
      <c r="GPU31" s="8"/>
      <c r="GPV31" s="8"/>
      <c r="GPW31" s="8"/>
      <c r="GPX31" s="8"/>
      <c r="GPY31" s="8"/>
      <c r="GPZ31" s="8"/>
      <c r="GQA31" s="8"/>
      <c r="GQB31" s="8"/>
      <c r="GQC31" s="8"/>
      <c r="GQD31" s="8"/>
      <c r="GQE31" s="8"/>
      <c r="GQF31" s="8"/>
      <c r="GQG31" s="8"/>
      <c r="GQH31" s="8"/>
      <c r="GQI31" s="8"/>
      <c r="GQJ31" s="8"/>
      <c r="GQK31" s="8"/>
      <c r="GQL31" s="8"/>
      <c r="GQM31" s="8"/>
      <c r="GQN31" s="8"/>
      <c r="GQO31" s="8"/>
      <c r="GQP31" s="8"/>
      <c r="GQQ31" s="8"/>
      <c r="GQR31" s="8"/>
      <c r="GQS31" s="8"/>
      <c r="GQT31" s="8"/>
      <c r="GQU31" s="8"/>
      <c r="GQV31" s="8"/>
      <c r="GQW31" s="8"/>
      <c r="GQX31" s="8"/>
      <c r="GQY31" s="8"/>
      <c r="GQZ31" s="8"/>
      <c r="GRA31" s="8"/>
      <c r="GRB31" s="8"/>
      <c r="GRC31" s="8"/>
      <c r="GRD31" s="8"/>
      <c r="GRE31" s="8"/>
      <c r="GRF31" s="8"/>
      <c r="GRG31" s="8"/>
      <c r="GRH31" s="8"/>
      <c r="GRI31" s="8"/>
      <c r="GRJ31" s="8"/>
      <c r="GRK31" s="8"/>
      <c r="GRL31" s="8"/>
      <c r="GRM31" s="8"/>
      <c r="GRN31" s="8"/>
      <c r="GRO31" s="8"/>
      <c r="GRP31" s="8"/>
      <c r="GRQ31" s="8"/>
      <c r="GRR31" s="8"/>
      <c r="GRS31" s="8"/>
      <c r="GRT31" s="8"/>
      <c r="GRU31" s="8"/>
      <c r="GRV31" s="8"/>
      <c r="GRW31" s="8"/>
      <c r="GRX31" s="8"/>
      <c r="GRY31" s="8"/>
      <c r="GRZ31" s="8"/>
      <c r="GSA31" s="8"/>
      <c r="GSB31" s="8"/>
      <c r="GSC31" s="8"/>
      <c r="GSD31" s="8"/>
      <c r="GSE31" s="8"/>
      <c r="GSF31" s="8"/>
      <c r="GSG31" s="8"/>
      <c r="GSH31" s="8"/>
      <c r="GSI31" s="8"/>
      <c r="GSJ31" s="8"/>
      <c r="GSK31" s="8"/>
      <c r="GSL31" s="8"/>
      <c r="GSM31" s="8"/>
      <c r="GSN31" s="8"/>
      <c r="GSO31" s="8"/>
      <c r="GSP31" s="8"/>
      <c r="GSQ31" s="8"/>
      <c r="GSR31" s="8"/>
      <c r="GSS31" s="8"/>
      <c r="GST31" s="8"/>
      <c r="GSU31" s="8"/>
      <c r="GSV31" s="8"/>
      <c r="GSW31" s="8"/>
      <c r="GSX31" s="8"/>
      <c r="GSY31" s="8"/>
      <c r="GSZ31" s="8"/>
      <c r="GTA31" s="8"/>
      <c r="GTB31" s="8"/>
      <c r="GTC31" s="8"/>
      <c r="GTD31" s="8"/>
      <c r="GTE31" s="8"/>
      <c r="GTF31" s="8"/>
      <c r="GTG31" s="8"/>
      <c r="GTH31" s="8"/>
      <c r="GTI31" s="8"/>
      <c r="GTJ31" s="8"/>
      <c r="GTK31" s="8"/>
      <c r="GTL31" s="8"/>
      <c r="GTM31" s="8"/>
      <c r="GTN31" s="8"/>
      <c r="GTO31" s="8"/>
      <c r="GTP31" s="8"/>
      <c r="GTQ31" s="8"/>
      <c r="GTR31" s="8"/>
      <c r="GTS31" s="8"/>
      <c r="GTT31" s="8"/>
      <c r="GTU31" s="8"/>
      <c r="GTV31" s="8"/>
      <c r="GTW31" s="8"/>
      <c r="GTX31" s="8"/>
      <c r="GTY31" s="8"/>
      <c r="GTZ31" s="8"/>
      <c r="GUA31" s="8"/>
      <c r="GUB31" s="8"/>
      <c r="GUC31" s="8"/>
      <c r="GUD31" s="8"/>
      <c r="GUE31" s="8"/>
      <c r="GUF31" s="8"/>
      <c r="GUG31" s="8"/>
      <c r="GUH31" s="8"/>
      <c r="GUI31" s="8"/>
      <c r="GUJ31" s="8"/>
      <c r="GUK31" s="8"/>
      <c r="GUL31" s="8"/>
      <c r="GUM31" s="8"/>
      <c r="GUN31" s="8"/>
      <c r="GUO31" s="8"/>
      <c r="GUP31" s="8"/>
      <c r="GUQ31" s="8"/>
      <c r="GUR31" s="8"/>
      <c r="GUS31" s="8"/>
      <c r="GUT31" s="8"/>
      <c r="GUU31" s="8"/>
      <c r="GUV31" s="8"/>
      <c r="GUW31" s="8"/>
      <c r="GUX31" s="8"/>
      <c r="GUY31" s="8"/>
      <c r="GUZ31" s="8"/>
      <c r="GVA31" s="8"/>
      <c r="GVB31" s="8"/>
      <c r="GVC31" s="8"/>
      <c r="GVD31" s="8"/>
      <c r="GVE31" s="8"/>
      <c r="GVF31" s="8"/>
      <c r="GVG31" s="8"/>
      <c r="GVH31" s="8"/>
      <c r="GVI31" s="8"/>
      <c r="GVJ31" s="8"/>
      <c r="GVK31" s="8"/>
      <c r="GVL31" s="8"/>
      <c r="GVM31" s="8"/>
      <c r="GVN31" s="8"/>
      <c r="GVO31" s="8"/>
      <c r="GVP31" s="8"/>
      <c r="GVQ31" s="8"/>
      <c r="GVR31" s="8"/>
      <c r="GVS31" s="8"/>
      <c r="GVT31" s="8"/>
      <c r="GVU31" s="8"/>
      <c r="GVV31" s="8"/>
      <c r="GVW31" s="8"/>
      <c r="GVX31" s="8"/>
      <c r="GVY31" s="8"/>
      <c r="GVZ31" s="8"/>
      <c r="GWA31" s="8"/>
      <c r="GWB31" s="8"/>
      <c r="GWC31" s="8"/>
      <c r="GWD31" s="8"/>
      <c r="GWE31" s="8"/>
      <c r="GWF31" s="8"/>
      <c r="GWG31" s="8"/>
      <c r="GWH31" s="8"/>
      <c r="GWI31" s="8"/>
      <c r="GWJ31" s="8"/>
      <c r="GWK31" s="8"/>
      <c r="GWL31" s="8"/>
      <c r="GWM31" s="8"/>
      <c r="GWN31" s="8"/>
      <c r="GWO31" s="8"/>
      <c r="GWP31" s="8"/>
      <c r="GWQ31" s="8"/>
      <c r="GWR31" s="8"/>
      <c r="GWS31" s="8"/>
      <c r="GWT31" s="8"/>
      <c r="GWU31" s="8"/>
      <c r="GWV31" s="8"/>
      <c r="GWW31" s="8"/>
      <c r="GWX31" s="8"/>
      <c r="GWY31" s="8"/>
      <c r="GWZ31" s="8"/>
      <c r="GXA31" s="8"/>
      <c r="GXB31" s="8"/>
      <c r="GXC31" s="8"/>
      <c r="GXD31" s="8"/>
      <c r="GXE31" s="8"/>
      <c r="GXF31" s="8"/>
      <c r="GXG31" s="8"/>
      <c r="GXH31" s="8"/>
      <c r="GXI31" s="8"/>
      <c r="GXJ31" s="8"/>
      <c r="GXK31" s="8"/>
      <c r="GXL31" s="8"/>
      <c r="GXM31" s="8"/>
      <c r="GXN31" s="8"/>
      <c r="GXO31" s="8"/>
      <c r="GXP31" s="8"/>
      <c r="GXQ31" s="8"/>
      <c r="GXR31" s="8"/>
      <c r="GXS31" s="8"/>
      <c r="GXT31" s="8"/>
      <c r="GXU31" s="8"/>
      <c r="GXV31" s="8"/>
      <c r="GXW31" s="8"/>
      <c r="GXX31" s="8"/>
      <c r="GXY31" s="8"/>
      <c r="GXZ31" s="8"/>
      <c r="GYA31" s="8"/>
      <c r="GYB31" s="8"/>
      <c r="GYC31" s="8"/>
      <c r="GYD31" s="8"/>
      <c r="GYE31" s="8"/>
      <c r="GYF31" s="8"/>
      <c r="GYG31" s="8"/>
      <c r="GYH31" s="8"/>
      <c r="GYI31" s="8"/>
      <c r="GYJ31" s="8"/>
      <c r="GYK31" s="8"/>
      <c r="GYL31" s="8"/>
      <c r="GYM31" s="8"/>
      <c r="GYN31" s="8"/>
      <c r="GYO31" s="8"/>
      <c r="GYP31" s="8"/>
      <c r="GYQ31" s="8"/>
      <c r="GYR31" s="8"/>
      <c r="GYS31" s="8"/>
      <c r="GYT31" s="8"/>
      <c r="GYU31" s="8"/>
      <c r="GYV31" s="8"/>
      <c r="GYW31" s="8"/>
      <c r="GYX31" s="8"/>
      <c r="GYY31" s="8"/>
      <c r="GYZ31" s="8"/>
      <c r="GZA31" s="8"/>
      <c r="GZB31" s="8"/>
      <c r="GZC31" s="8"/>
      <c r="GZD31" s="8"/>
      <c r="GZE31" s="8"/>
      <c r="GZF31" s="8"/>
      <c r="GZG31" s="8"/>
      <c r="GZH31" s="8"/>
      <c r="GZI31" s="8"/>
      <c r="GZJ31" s="8"/>
      <c r="GZK31" s="8"/>
      <c r="GZL31" s="8"/>
      <c r="GZM31" s="8"/>
      <c r="GZN31" s="8"/>
      <c r="GZO31" s="8"/>
      <c r="GZP31" s="8"/>
      <c r="GZQ31" s="8"/>
      <c r="GZR31" s="8"/>
      <c r="GZS31" s="8"/>
      <c r="GZT31" s="8"/>
      <c r="GZU31" s="8"/>
      <c r="GZV31" s="8"/>
      <c r="GZW31" s="8"/>
      <c r="GZX31" s="8"/>
      <c r="GZY31" s="8"/>
      <c r="GZZ31" s="8"/>
      <c r="HAA31" s="8"/>
      <c r="HAB31" s="8"/>
      <c r="HAC31" s="8"/>
      <c r="HAD31" s="8"/>
      <c r="HAE31" s="8"/>
      <c r="HAF31" s="8"/>
      <c r="HAG31" s="8"/>
      <c r="HAH31" s="8"/>
      <c r="HAI31" s="8"/>
      <c r="HAJ31" s="8"/>
      <c r="HAK31" s="8"/>
      <c r="HAL31" s="8"/>
      <c r="HAM31" s="8"/>
      <c r="HAN31" s="8"/>
      <c r="HAO31" s="8"/>
      <c r="HAP31" s="8"/>
      <c r="HAQ31" s="8"/>
      <c r="HAR31" s="8"/>
      <c r="HAS31" s="8"/>
      <c r="HAT31" s="8"/>
      <c r="HAU31" s="8"/>
      <c r="HAV31" s="8"/>
      <c r="HAW31" s="8"/>
      <c r="HAX31" s="8"/>
      <c r="HAY31" s="8"/>
      <c r="HAZ31" s="8"/>
      <c r="HBA31" s="8"/>
      <c r="HBB31" s="8"/>
      <c r="HBC31" s="8"/>
      <c r="HBD31" s="8"/>
      <c r="HBE31" s="8"/>
      <c r="HBF31" s="8"/>
      <c r="HBG31" s="8"/>
      <c r="HBH31" s="8"/>
      <c r="HBI31" s="8"/>
      <c r="HBJ31" s="8"/>
      <c r="HBK31" s="8"/>
      <c r="HBL31" s="8"/>
      <c r="HBM31" s="8"/>
      <c r="HBN31" s="8"/>
      <c r="HBO31" s="8"/>
      <c r="HBP31" s="8"/>
      <c r="HBQ31" s="8"/>
      <c r="HBR31" s="8"/>
      <c r="HBS31" s="8"/>
      <c r="HBT31" s="8"/>
      <c r="HBU31" s="8"/>
      <c r="HBV31" s="8"/>
      <c r="HBW31" s="8"/>
      <c r="HBX31" s="8"/>
      <c r="HBY31" s="8"/>
      <c r="HBZ31" s="8"/>
      <c r="HCA31" s="8"/>
      <c r="HCB31" s="8"/>
      <c r="HCC31" s="8"/>
      <c r="HCD31" s="8"/>
      <c r="HCE31" s="8"/>
      <c r="HCF31" s="8"/>
      <c r="HCG31" s="8"/>
      <c r="HCH31" s="8"/>
      <c r="HCI31" s="8"/>
      <c r="HCJ31" s="8"/>
      <c r="HCK31" s="8"/>
      <c r="HCL31" s="8"/>
      <c r="HCM31" s="8"/>
      <c r="HCN31" s="8"/>
      <c r="HCO31" s="8"/>
      <c r="HCP31" s="8"/>
      <c r="HCQ31" s="8"/>
      <c r="HCR31" s="8"/>
      <c r="HCS31" s="8"/>
      <c r="HCT31" s="8"/>
      <c r="HCU31" s="8"/>
      <c r="HCV31" s="8"/>
      <c r="HCW31" s="8"/>
      <c r="HCX31" s="8"/>
      <c r="HCY31" s="8"/>
      <c r="HCZ31" s="8"/>
      <c r="HDA31" s="8"/>
      <c r="HDB31" s="8"/>
      <c r="HDC31" s="8"/>
      <c r="HDD31" s="8"/>
      <c r="HDE31" s="8"/>
      <c r="HDF31" s="8"/>
      <c r="HDG31" s="8"/>
      <c r="HDH31" s="8"/>
      <c r="HDI31" s="8"/>
      <c r="HDJ31" s="8"/>
      <c r="HDK31" s="8"/>
      <c r="HDL31" s="8"/>
      <c r="HDM31" s="8"/>
      <c r="HDN31" s="8"/>
      <c r="HDO31" s="8"/>
      <c r="HDP31" s="8"/>
      <c r="HDQ31" s="8"/>
      <c r="HDR31" s="8"/>
      <c r="HDS31" s="8"/>
      <c r="HDT31" s="8"/>
      <c r="HDU31" s="8"/>
      <c r="HDV31" s="8"/>
      <c r="HDW31" s="8"/>
      <c r="HDX31" s="8"/>
      <c r="HDY31" s="8"/>
      <c r="HDZ31" s="8"/>
      <c r="HEA31" s="8"/>
      <c r="HEB31" s="8"/>
      <c r="HEC31" s="8"/>
      <c r="HED31" s="8"/>
      <c r="HEE31" s="8"/>
      <c r="HEF31" s="8"/>
      <c r="HEG31" s="8"/>
      <c r="HEH31" s="8"/>
      <c r="HEI31" s="8"/>
      <c r="HEJ31" s="8"/>
      <c r="HEK31" s="8"/>
      <c r="HEL31" s="8"/>
      <c r="HEM31" s="8"/>
      <c r="HEN31" s="8"/>
      <c r="HEO31" s="8"/>
      <c r="HEP31" s="8"/>
      <c r="HEQ31" s="8"/>
      <c r="HER31" s="8"/>
      <c r="HES31" s="8"/>
      <c r="HET31" s="8"/>
      <c r="HEU31" s="8"/>
      <c r="HEV31" s="8"/>
      <c r="HEW31" s="8"/>
      <c r="HEX31" s="8"/>
      <c r="HEY31" s="8"/>
      <c r="HEZ31" s="8"/>
      <c r="HFA31" s="8"/>
      <c r="HFB31" s="8"/>
      <c r="HFC31" s="8"/>
      <c r="HFD31" s="8"/>
      <c r="HFE31" s="8"/>
      <c r="HFF31" s="8"/>
      <c r="HFG31" s="8"/>
      <c r="HFH31" s="8"/>
      <c r="HFI31" s="8"/>
      <c r="HFJ31" s="8"/>
      <c r="HFK31" s="8"/>
      <c r="HFL31" s="8"/>
      <c r="HFM31" s="8"/>
      <c r="HFN31" s="8"/>
      <c r="HFO31" s="8"/>
      <c r="HFP31" s="8"/>
      <c r="HFQ31" s="8"/>
      <c r="HFR31" s="8"/>
      <c r="HFS31" s="8"/>
      <c r="HFT31" s="8"/>
      <c r="HFU31" s="8"/>
      <c r="HFV31" s="8"/>
      <c r="HFW31" s="8"/>
      <c r="HFX31" s="8"/>
      <c r="HFY31" s="8"/>
      <c r="HFZ31" s="8"/>
      <c r="HGA31" s="8"/>
      <c r="HGB31" s="8"/>
      <c r="HGC31" s="8"/>
      <c r="HGD31" s="8"/>
      <c r="HGE31" s="8"/>
      <c r="HGF31" s="8"/>
      <c r="HGG31" s="8"/>
      <c r="HGH31" s="8"/>
      <c r="HGI31" s="8"/>
      <c r="HGJ31" s="8"/>
      <c r="HGK31" s="8"/>
      <c r="HGL31" s="8"/>
      <c r="HGM31" s="8"/>
      <c r="HGN31" s="8"/>
      <c r="HGO31" s="8"/>
      <c r="HGP31" s="8"/>
      <c r="HGQ31" s="8"/>
      <c r="HGR31" s="8"/>
      <c r="HGS31" s="8"/>
      <c r="HGT31" s="8"/>
      <c r="HGU31" s="8"/>
      <c r="HGV31" s="8"/>
      <c r="HGW31" s="8"/>
      <c r="HGX31" s="8"/>
      <c r="HGY31" s="8"/>
      <c r="HGZ31" s="8"/>
      <c r="HHA31" s="8"/>
      <c r="HHB31" s="8"/>
      <c r="HHC31" s="8"/>
      <c r="HHD31" s="8"/>
      <c r="HHE31" s="8"/>
      <c r="HHF31" s="8"/>
      <c r="HHG31" s="8"/>
      <c r="HHH31" s="8"/>
      <c r="HHI31" s="8"/>
      <c r="HHJ31" s="8"/>
      <c r="HHK31" s="8"/>
      <c r="HHL31" s="8"/>
      <c r="HHM31" s="8"/>
      <c r="HHN31" s="8"/>
      <c r="HHO31" s="8"/>
      <c r="HHP31" s="8"/>
      <c r="HHQ31" s="8"/>
      <c r="HHR31" s="8"/>
      <c r="HHS31" s="8"/>
      <c r="HHT31" s="8"/>
      <c r="HHU31" s="8"/>
      <c r="HHV31" s="8"/>
      <c r="HHW31" s="8"/>
      <c r="HHX31" s="8"/>
      <c r="HHY31" s="8"/>
      <c r="HHZ31" s="8"/>
      <c r="HIA31" s="8"/>
      <c r="HIB31" s="8"/>
      <c r="HIC31" s="8"/>
      <c r="HID31" s="8"/>
      <c r="HIE31" s="8"/>
      <c r="HIF31" s="8"/>
      <c r="HIG31" s="8"/>
      <c r="HIH31" s="8"/>
      <c r="HII31" s="8"/>
      <c r="HIJ31" s="8"/>
      <c r="HIK31" s="8"/>
      <c r="HIL31" s="8"/>
      <c r="HIM31" s="8"/>
      <c r="HIN31" s="8"/>
      <c r="HIO31" s="8"/>
      <c r="HIP31" s="8"/>
      <c r="HIQ31" s="8"/>
      <c r="HIR31" s="8"/>
      <c r="HIS31" s="8"/>
      <c r="HIT31" s="8"/>
      <c r="HIU31" s="8"/>
      <c r="HIV31" s="8"/>
      <c r="HIW31" s="8"/>
      <c r="HIX31" s="8"/>
      <c r="HIY31" s="8"/>
      <c r="HIZ31" s="8"/>
      <c r="HJA31" s="8"/>
      <c r="HJB31" s="8"/>
      <c r="HJC31" s="8"/>
      <c r="HJD31" s="8"/>
      <c r="HJE31" s="8"/>
      <c r="HJF31" s="8"/>
      <c r="HJG31" s="8"/>
      <c r="HJH31" s="8"/>
      <c r="HJI31" s="8"/>
      <c r="HJJ31" s="8"/>
      <c r="HJK31" s="8"/>
      <c r="HJL31" s="8"/>
      <c r="HJM31" s="8"/>
      <c r="HJN31" s="8"/>
      <c r="HJO31" s="8"/>
      <c r="HJP31" s="8"/>
      <c r="HJQ31" s="8"/>
      <c r="HJR31" s="8"/>
      <c r="HJS31" s="8"/>
      <c r="HJT31" s="8"/>
      <c r="HJU31" s="8"/>
      <c r="HJV31" s="8"/>
      <c r="HJW31" s="8"/>
      <c r="HJX31" s="8"/>
      <c r="HJY31" s="8"/>
      <c r="HJZ31" s="8"/>
      <c r="HKA31" s="8"/>
      <c r="HKB31" s="8"/>
      <c r="HKC31" s="8"/>
      <c r="HKD31" s="8"/>
      <c r="HKE31" s="8"/>
      <c r="HKF31" s="8"/>
      <c r="HKG31" s="8"/>
      <c r="HKH31" s="8"/>
      <c r="HKI31" s="8"/>
      <c r="HKJ31" s="8"/>
      <c r="HKK31" s="8"/>
      <c r="HKL31" s="8"/>
      <c r="HKM31" s="8"/>
      <c r="HKN31" s="8"/>
      <c r="HKO31" s="8"/>
      <c r="HKP31" s="8"/>
      <c r="HKQ31" s="8"/>
      <c r="HKR31" s="8"/>
      <c r="HKS31" s="8"/>
      <c r="HKT31" s="8"/>
      <c r="HKU31" s="8"/>
      <c r="HKV31" s="8"/>
      <c r="HKW31" s="8"/>
      <c r="HKX31" s="8"/>
      <c r="HKY31" s="8"/>
      <c r="HKZ31" s="8"/>
      <c r="HLA31" s="8"/>
      <c r="HLB31" s="8"/>
      <c r="HLC31" s="8"/>
      <c r="HLD31" s="8"/>
      <c r="HLE31" s="8"/>
      <c r="HLF31" s="8"/>
      <c r="HLG31" s="8"/>
      <c r="HLH31" s="8"/>
      <c r="HLI31" s="8"/>
      <c r="HLJ31" s="8"/>
      <c r="HLK31" s="8"/>
      <c r="HLL31" s="8"/>
      <c r="HLM31" s="8"/>
      <c r="HLN31" s="8"/>
      <c r="HLO31" s="8"/>
      <c r="HLP31" s="8"/>
      <c r="HLQ31" s="8"/>
      <c r="HLR31" s="8"/>
      <c r="HLS31" s="8"/>
      <c r="HLT31" s="8"/>
      <c r="HLU31" s="8"/>
      <c r="HLV31" s="8"/>
      <c r="HLW31" s="8"/>
      <c r="HLX31" s="8"/>
      <c r="HLY31" s="8"/>
      <c r="HLZ31" s="8"/>
      <c r="HMA31" s="8"/>
      <c r="HMB31" s="8"/>
      <c r="HMC31" s="8"/>
      <c r="HMD31" s="8"/>
      <c r="HME31" s="8"/>
      <c r="HMF31" s="8"/>
      <c r="HMG31" s="8"/>
      <c r="HMH31" s="8"/>
      <c r="HMI31" s="8"/>
      <c r="HMJ31" s="8"/>
      <c r="HMK31" s="8"/>
      <c r="HML31" s="8"/>
      <c r="HMM31" s="8"/>
      <c r="HMN31" s="8"/>
      <c r="HMO31" s="8"/>
      <c r="HMP31" s="8"/>
      <c r="HMQ31" s="8"/>
      <c r="HMR31" s="8"/>
      <c r="HMS31" s="8"/>
      <c r="HMT31" s="8"/>
      <c r="HMU31" s="8"/>
      <c r="HMV31" s="8"/>
      <c r="HMW31" s="8"/>
      <c r="HMX31" s="8"/>
      <c r="HMY31" s="8"/>
      <c r="HMZ31" s="8"/>
      <c r="HNA31" s="8"/>
      <c r="HNB31" s="8"/>
      <c r="HNC31" s="8"/>
      <c r="HND31" s="8"/>
      <c r="HNE31" s="8"/>
      <c r="HNF31" s="8"/>
      <c r="HNG31" s="8"/>
      <c r="HNH31" s="8"/>
      <c r="HNI31" s="8"/>
      <c r="HNJ31" s="8"/>
      <c r="HNK31" s="8"/>
      <c r="HNL31" s="8"/>
      <c r="HNM31" s="8"/>
      <c r="HNN31" s="8"/>
      <c r="HNO31" s="8"/>
      <c r="HNP31" s="8"/>
      <c r="HNQ31" s="8"/>
      <c r="HNR31" s="8"/>
      <c r="HNS31" s="8"/>
      <c r="HNT31" s="8"/>
      <c r="HNU31" s="8"/>
      <c r="HNV31" s="8"/>
      <c r="HNW31" s="8"/>
      <c r="HNX31" s="8"/>
      <c r="HNY31" s="8"/>
      <c r="HNZ31" s="8"/>
      <c r="HOA31" s="8"/>
      <c r="HOB31" s="8"/>
      <c r="HOC31" s="8"/>
      <c r="HOD31" s="8"/>
      <c r="HOE31" s="8"/>
      <c r="HOF31" s="8"/>
      <c r="HOG31" s="8"/>
      <c r="HOH31" s="8"/>
      <c r="HOI31" s="8"/>
      <c r="HOJ31" s="8"/>
      <c r="HOK31" s="8"/>
      <c r="HOL31" s="8"/>
      <c r="HOM31" s="8"/>
      <c r="HON31" s="8"/>
      <c r="HOO31" s="8"/>
      <c r="HOP31" s="8"/>
      <c r="HOQ31" s="8"/>
      <c r="HOR31" s="8"/>
      <c r="HOS31" s="8"/>
      <c r="HOT31" s="8"/>
      <c r="HOU31" s="8"/>
      <c r="HOV31" s="8"/>
      <c r="HOW31" s="8"/>
      <c r="HOX31" s="8"/>
      <c r="HOY31" s="8"/>
      <c r="HOZ31" s="8"/>
      <c r="HPA31" s="8"/>
      <c r="HPB31" s="8"/>
      <c r="HPC31" s="8"/>
      <c r="HPD31" s="8"/>
      <c r="HPE31" s="8"/>
      <c r="HPF31" s="8"/>
      <c r="HPG31" s="8"/>
      <c r="HPH31" s="8"/>
      <c r="HPI31" s="8"/>
      <c r="HPJ31" s="8"/>
      <c r="HPK31" s="8"/>
      <c r="HPL31" s="8"/>
      <c r="HPM31" s="8"/>
      <c r="HPN31" s="8"/>
      <c r="HPO31" s="8"/>
      <c r="HPP31" s="8"/>
      <c r="HPQ31" s="8"/>
      <c r="HPR31" s="8"/>
      <c r="HPS31" s="8"/>
      <c r="HPT31" s="8"/>
      <c r="HPU31" s="8"/>
      <c r="HPV31" s="8"/>
      <c r="HPW31" s="8"/>
      <c r="HPX31" s="8"/>
      <c r="HPY31" s="8"/>
      <c r="HPZ31" s="8"/>
      <c r="HQA31" s="8"/>
      <c r="HQB31" s="8"/>
      <c r="HQC31" s="8"/>
      <c r="HQD31" s="8"/>
      <c r="HQE31" s="8"/>
      <c r="HQF31" s="8"/>
      <c r="HQG31" s="8"/>
      <c r="HQH31" s="8"/>
      <c r="HQI31" s="8"/>
      <c r="HQJ31" s="8"/>
      <c r="HQK31" s="8"/>
      <c r="HQL31" s="8"/>
      <c r="HQM31" s="8"/>
      <c r="HQN31" s="8"/>
      <c r="HQO31" s="8"/>
      <c r="HQP31" s="8"/>
      <c r="HQQ31" s="8"/>
      <c r="HQR31" s="8"/>
      <c r="HQS31" s="8"/>
      <c r="HQT31" s="8"/>
      <c r="HQU31" s="8"/>
      <c r="HQV31" s="8"/>
      <c r="HQW31" s="8"/>
      <c r="HQX31" s="8"/>
      <c r="HQY31" s="8"/>
      <c r="HQZ31" s="8"/>
      <c r="HRA31" s="8"/>
      <c r="HRB31" s="8"/>
      <c r="HRC31" s="8"/>
      <c r="HRD31" s="8"/>
      <c r="HRE31" s="8"/>
      <c r="HRF31" s="8"/>
      <c r="HRG31" s="8"/>
      <c r="HRH31" s="8"/>
      <c r="HRI31" s="8"/>
      <c r="HRJ31" s="8"/>
      <c r="HRK31" s="8"/>
      <c r="HRL31" s="8"/>
      <c r="HRM31" s="8"/>
      <c r="HRN31" s="8"/>
      <c r="HRO31" s="8"/>
      <c r="HRP31" s="8"/>
      <c r="HRQ31" s="8"/>
      <c r="HRR31" s="8"/>
      <c r="HRS31" s="8"/>
      <c r="HRT31" s="8"/>
      <c r="HRU31" s="8"/>
      <c r="HRV31" s="8"/>
      <c r="HRW31" s="8"/>
      <c r="HRX31" s="8"/>
      <c r="HRY31" s="8"/>
      <c r="HRZ31" s="8"/>
      <c r="HSA31" s="8"/>
      <c r="HSB31" s="8"/>
      <c r="HSC31" s="8"/>
      <c r="HSD31" s="8"/>
      <c r="HSE31" s="8"/>
      <c r="HSF31" s="8"/>
      <c r="HSG31" s="8"/>
      <c r="HSH31" s="8"/>
      <c r="HSI31" s="8"/>
      <c r="HSJ31" s="8"/>
      <c r="HSK31" s="8"/>
      <c r="HSL31" s="8"/>
      <c r="HSM31" s="8"/>
      <c r="HSN31" s="8"/>
      <c r="HSO31" s="8"/>
      <c r="HSP31" s="8"/>
      <c r="HSQ31" s="8"/>
      <c r="HSR31" s="8"/>
      <c r="HSS31" s="8"/>
      <c r="HST31" s="8"/>
      <c r="HSU31" s="8"/>
      <c r="HSV31" s="8"/>
      <c r="HSW31" s="8"/>
      <c r="HSX31" s="8"/>
      <c r="HSY31" s="8"/>
      <c r="HSZ31" s="8"/>
      <c r="HTA31" s="8"/>
      <c r="HTB31" s="8"/>
      <c r="HTC31" s="8"/>
      <c r="HTD31" s="8"/>
      <c r="HTE31" s="8"/>
      <c r="HTF31" s="8"/>
      <c r="HTG31" s="8"/>
      <c r="HTH31" s="8"/>
      <c r="HTI31" s="8"/>
      <c r="HTJ31" s="8"/>
      <c r="HTK31" s="8"/>
      <c r="HTL31" s="8"/>
      <c r="HTM31" s="8"/>
      <c r="HTN31" s="8"/>
      <c r="HTO31" s="8"/>
      <c r="HTP31" s="8"/>
      <c r="HTQ31" s="8"/>
      <c r="HTR31" s="8"/>
      <c r="HTS31" s="8"/>
      <c r="HTT31" s="8"/>
      <c r="HTU31" s="8"/>
      <c r="HTV31" s="8"/>
      <c r="HTW31" s="8"/>
      <c r="HTX31" s="8"/>
      <c r="HTY31" s="8"/>
      <c r="HTZ31" s="8"/>
      <c r="HUA31" s="8"/>
      <c r="HUB31" s="8"/>
      <c r="HUC31" s="8"/>
      <c r="HUD31" s="8"/>
      <c r="HUE31" s="8"/>
      <c r="HUF31" s="8"/>
      <c r="HUG31" s="8"/>
      <c r="HUH31" s="8"/>
      <c r="HUI31" s="8"/>
      <c r="HUJ31" s="8"/>
      <c r="HUK31" s="8"/>
      <c r="HUL31" s="8"/>
      <c r="HUM31" s="8"/>
      <c r="HUN31" s="8"/>
      <c r="HUO31" s="8"/>
      <c r="HUP31" s="8"/>
      <c r="HUQ31" s="8"/>
      <c r="HUR31" s="8"/>
      <c r="HUS31" s="8"/>
      <c r="HUT31" s="8"/>
      <c r="HUU31" s="8"/>
      <c r="HUV31" s="8"/>
      <c r="HUW31" s="8"/>
      <c r="HUX31" s="8"/>
      <c r="HUY31" s="8"/>
      <c r="HUZ31" s="8"/>
      <c r="HVA31" s="8"/>
      <c r="HVB31" s="8"/>
      <c r="HVC31" s="8"/>
      <c r="HVD31" s="8"/>
      <c r="HVE31" s="8"/>
      <c r="HVF31" s="8"/>
      <c r="HVG31" s="8"/>
      <c r="HVH31" s="8"/>
      <c r="HVI31" s="8"/>
      <c r="HVJ31" s="8"/>
      <c r="HVK31" s="8"/>
      <c r="HVL31" s="8"/>
      <c r="HVM31" s="8"/>
      <c r="HVN31" s="8"/>
      <c r="HVO31" s="8"/>
      <c r="HVP31" s="8"/>
      <c r="HVQ31" s="8"/>
      <c r="HVR31" s="8"/>
      <c r="HVS31" s="8"/>
      <c r="HVT31" s="8"/>
      <c r="HVU31" s="8"/>
      <c r="HVV31" s="8"/>
      <c r="HVW31" s="8"/>
      <c r="HVX31" s="8"/>
      <c r="HVY31" s="8"/>
      <c r="HVZ31" s="8"/>
      <c r="HWA31" s="8"/>
      <c r="HWB31" s="8"/>
      <c r="HWC31" s="8"/>
      <c r="HWD31" s="8"/>
      <c r="HWE31" s="8"/>
      <c r="HWF31" s="8"/>
      <c r="HWG31" s="8"/>
      <c r="HWH31" s="8"/>
      <c r="HWI31" s="8"/>
      <c r="HWJ31" s="8"/>
      <c r="HWK31" s="8"/>
      <c r="HWL31" s="8"/>
      <c r="HWM31" s="8"/>
      <c r="HWN31" s="8"/>
      <c r="HWO31" s="8"/>
      <c r="HWP31" s="8"/>
      <c r="HWQ31" s="8"/>
      <c r="HWR31" s="8"/>
      <c r="HWS31" s="8"/>
      <c r="HWT31" s="8"/>
      <c r="HWU31" s="8"/>
      <c r="HWV31" s="8"/>
      <c r="HWW31" s="8"/>
      <c r="HWX31" s="8"/>
      <c r="HWY31" s="8"/>
      <c r="HWZ31" s="8"/>
      <c r="HXA31" s="8"/>
      <c r="HXB31" s="8"/>
      <c r="HXC31" s="8"/>
      <c r="HXD31" s="8"/>
      <c r="HXE31" s="8"/>
      <c r="HXF31" s="8"/>
      <c r="HXG31" s="8"/>
      <c r="HXH31" s="8"/>
      <c r="HXI31" s="8"/>
      <c r="HXJ31" s="8"/>
      <c r="HXK31" s="8"/>
      <c r="HXL31" s="8"/>
      <c r="HXM31" s="8"/>
      <c r="HXN31" s="8"/>
      <c r="HXO31" s="8"/>
      <c r="HXP31" s="8"/>
      <c r="HXQ31" s="8"/>
      <c r="HXR31" s="8"/>
      <c r="HXS31" s="8"/>
      <c r="HXT31" s="8"/>
      <c r="HXU31" s="8"/>
      <c r="HXV31" s="8"/>
      <c r="HXW31" s="8"/>
      <c r="HXX31" s="8"/>
      <c r="HXY31" s="8"/>
      <c r="HXZ31" s="8"/>
      <c r="HYA31" s="8"/>
      <c r="HYB31" s="8"/>
      <c r="HYC31" s="8"/>
      <c r="HYD31" s="8"/>
      <c r="HYE31" s="8"/>
      <c r="HYF31" s="8"/>
      <c r="HYG31" s="8"/>
      <c r="HYH31" s="8"/>
      <c r="HYI31" s="8"/>
      <c r="HYJ31" s="8"/>
      <c r="HYK31" s="8"/>
      <c r="HYL31" s="8"/>
      <c r="HYM31" s="8"/>
      <c r="HYN31" s="8"/>
      <c r="HYO31" s="8"/>
      <c r="HYP31" s="8"/>
      <c r="HYQ31" s="8"/>
      <c r="HYR31" s="8"/>
      <c r="HYS31" s="8"/>
      <c r="HYT31" s="8"/>
      <c r="HYU31" s="8"/>
      <c r="HYV31" s="8"/>
      <c r="HYW31" s="8"/>
      <c r="HYX31" s="8"/>
      <c r="HYY31" s="8"/>
      <c r="HYZ31" s="8"/>
      <c r="HZA31" s="8"/>
      <c r="HZB31" s="8"/>
      <c r="HZC31" s="8"/>
      <c r="HZD31" s="8"/>
      <c r="HZE31" s="8"/>
      <c r="HZF31" s="8"/>
      <c r="HZG31" s="8"/>
      <c r="HZH31" s="8"/>
      <c r="HZI31" s="8"/>
      <c r="HZJ31" s="8"/>
      <c r="HZK31" s="8"/>
      <c r="HZL31" s="8"/>
      <c r="HZM31" s="8"/>
      <c r="HZN31" s="8"/>
      <c r="HZO31" s="8"/>
      <c r="HZP31" s="8"/>
      <c r="HZQ31" s="8"/>
      <c r="HZR31" s="8"/>
      <c r="HZS31" s="8"/>
      <c r="HZT31" s="8"/>
      <c r="HZU31" s="8"/>
      <c r="HZV31" s="8"/>
      <c r="HZW31" s="8"/>
      <c r="HZX31" s="8"/>
      <c r="HZY31" s="8"/>
      <c r="HZZ31" s="8"/>
      <c r="IAA31" s="8"/>
      <c r="IAB31" s="8"/>
      <c r="IAC31" s="8"/>
      <c r="IAD31" s="8"/>
      <c r="IAE31" s="8"/>
      <c r="IAF31" s="8"/>
      <c r="IAG31" s="8"/>
      <c r="IAH31" s="8"/>
      <c r="IAI31" s="8"/>
      <c r="IAJ31" s="8"/>
      <c r="IAK31" s="8"/>
      <c r="IAL31" s="8"/>
      <c r="IAM31" s="8"/>
      <c r="IAN31" s="8"/>
      <c r="IAO31" s="8"/>
      <c r="IAP31" s="8"/>
      <c r="IAQ31" s="8"/>
      <c r="IAR31" s="8"/>
      <c r="IAS31" s="8"/>
      <c r="IAT31" s="8"/>
      <c r="IAU31" s="8"/>
      <c r="IAV31" s="8"/>
      <c r="IAW31" s="8"/>
      <c r="IAX31" s="8"/>
      <c r="IAY31" s="8"/>
      <c r="IAZ31" s="8"/>
      <c r="IBA31" s="8"/>
      <c r="IBB31" s="8"/>
      <c r="IBC31" s="8"/>
      <c r="IBD31" s="8"/>
      <c r="IBE31" s="8"/>
      <c r="IBF31" s="8"/>
      <c r="IBG31" s="8"/>
      <c r="IBH31" s="8"/>
      <c r="IBI31" s="8"/>
      <c r="IBJ31" s="8"/>
      <c r="IBK31" s="8"/>
      <c r="IBL31" s="8"/>
      <c r="IBM31" s="8"/>
      <c r="IBN31" s="8"/>
      <c r="IBO31" s="8"/>
      <c r="IBP31" s="8"/>
      <c r="IBQ31" s="8"/>
      <c r="IBR31" s="8"/>
      <c r="IBS31" s="8"/>
      <c r="IBT31" s="8"/>
      <c r="IBU31" s="8"/>
      <c r="IBV31" s="8"/>
      <c r="IBW31" s="8"/>
      <c r="IBX31" s="8"/>
      <c r="IBY31" s="8"/>
      <c r="IBZ31" s="8"/>
      <c r="ICA31" s="8"/>
      <c r="ICB31" s="8"/>
      <c r="ICC31" s="8"/>
      <c r="ICD31" s="8"/>
      <c r="ICE31" s="8"/>
      <c r="ICF31" s="8"/>
      <c r="ICG31" s="8"/>
      <c r="ICH31" s="8"/>
      <c r="ICI31" s="8"/>
      <c r="ICJ31" s="8"/>
      <c r="ICK31" s="8"/>
      <c r="ICL31" s="8"/>
      <c r="ICM31" s="8"/>
      <c r="ICN31" s="8"/>
      <c r="ICO31" s="8"/>
      <c r="ICP31" s="8"/>
      <c r="ICQ31" s="8"/>
      <c r="ICR31" s="8"/>
      <c r="ICS31" s="8"/>
      <c r="ICT31" s="8"/>
      <c r="ICU31" s="8"/>
      <c r="ICV31" s="8"/>
      <c r="ICW31" s="8"/>
      <c r="ICX31" s="8"/>
      <c r="ICY31" s="8"/>
      <c r="ICZ31" s="8"/>
      <c r="IDA31" s="8"/>
      <c r="IDB31" s="8"/>
      <c r="IDC31" s="8"/>
      <c r="IDD31" s="8"/>
      <c r="IDE31" s="8"/>
      <c r="IDF31" s="8"/>
      <c r="IDG31" s="8"/>
      <c r="IDH31" s="8"/>
      <c r="IDI31" s="8"/>
      <c r="IDJ31" s="8"/>
      <c r="IDK31" s="8"/>
      <c r="IDL31" s="8"/>
      <c r="IDM31" s="8"/>
      <c r="IDN31" s="8"/>
      <c r="IDO31" s="8"/>
      <c r="IDP31" s="8"/>
      <c r="IDQ31" s="8"/>
      <c r="IDR31" s="8"/>
      <c r="IDS31" s="8"/>
      <c r="IDT31" s="8"/>
      <c r="IDU31" s="8"/>
      <c r="IDV31" s="8"/>
      <c r="IDW31" s="8"/>
      <c r="IDX31" s="8"/>
      <c r="IDY31" s="8"/>
      <c r="IDZ31" s="8"/>
      <c r="IEA31" s="8"/>
      <c r="IEB31" s="8"/>
      <c r="IEC31" s="8"/>
      <c r="IED31" s="8"/>
      <c r="IEE31" s="8"/>
      <c r="IEF31" s="8"/>
      <c r="IEG31" s="8"/>
      <c r="IEH31" s="8"/>
      <c r="IEI31" s="8"/>
      <c r="IEJ31" s="8"/>
      <c r="IEK31" s="8"/>
      <c r="IEL31" s="8"/>
      <c r="IEM31" s="8"/>
      <c r="IEN31" s="8"/>
      <c r="IEO31" s="8"/>
      <c r="IEP31" s="8"/>
      <c r="IEQ31" s="8"/>
      <c r="IER31" s="8"/>
      <c r="IES31" s="8"/>
      <c r="IET31" s="8"/>
      <c r="IEU31" s="8"/>
      <c r="IEV31" s="8"/>
      <c r="IEW31" s="8"/>
      <c r="IEX31" s="8"/>
      <c r="IEY31" s="8"/>
      <c r="IEZ31" s="8"/>
      <c r="IFA31" s="8"/>
      <c r="IFB31" s="8"/>
      <c r="IFC31" s="8"/>
      <c r="IFD31" s="8"/>
      <c r="IFE31" s="8"/>
      <c r="IFF31" s="8"/>
      <c r="IFG31" s="8"/>
      <c r="IFH31" s="8"/>
      <c r="IFI31" s="8"/>
      <c r="IFJ31" s="8"/>
      <c r="IFK31" s="8"/>
      <c r="IFL31" s="8"/>
      <c r="IFM31" s="8"/>
      <c r="IFN31" s="8"/>
      <c r="IFO31" s="8"/>
      <c r="IFP31" s="8"/>
      <c r="IFQ31" s="8"/>
      <c r="IFR31" s="8"/>
      <c r="IFS31" s="8"/>
      <c r="IFT31" s="8"/>
      <c r="IFU31" s="8"/>
      <c r="IFV31" s="8"/>
      <c r="IFW31" s="8"/>
      <c r="IFX31" s="8"/>
      <c r="IFY31" s="8"/>
      <c r="IFZ31" s="8"/>
      <c r="IGA31" s="8"/>
      <c r="IGB31" s="8"/>
      <c r="IGC31" s="8"/>
      <c r="IGD31" s="8"/>
      <c r="IGE31" s="8"/>
      <c r="IGF31" s="8"/>
      <c r="IGG31" s="8"/>
      <c r="IGH31" s="8"/>
      <c r="IGI31" s="8"/>
      <c r="IGJ31" s="8"/>
      <c r="IGK31" s="8"/>
      <c r="IGL31" s="8"/>
      <c r="IGM31" s="8"/>
      <c r="IGN31" s="8"/>
      <c r="IGO31" s="8"/>
      <c r="IGP31" s="8"/>
      <c r="IGQ31" s="8"/>
      <c r="IGR31" s="8"/>
      <c r="IGS31" s="8"/>
      <c r="IGT31" s="8"/>
      <c r="IGU31" s="8"/>
      <c r="IGV31" s="8"/>
      <c r="IGW31" s="8"/>
      <c r="IGX31" s="8"/>
      <c r="IGY31" s="8"/>
      <c r="IGZ31" s="8"/>
      <c r="IHA31" s="8"/>
      <c r="IHB31" s="8"/>
      <c r="IHC31" s="8"/>
      <c r="IHD31" s="8"/>
      <c r="IHE31" s="8"/>
      <c r="IHF31" s="8"/>
      <c r="IHG31" s="8"/>
      <c r="IHH31" s="8"/>
      <c r="IHI31" s="8"/>
      <c r="IHJ31" s="8"/>
      <c r="IHK31" s="8"/>
      <c r="IHL31" s="8"/>
      <c r="IHM31" s="8"/>
      <c r="IHN31" s="8"/>
      <c r="IHO31" s="8"/>
      <c r="IHP31" s="8"/>
      <c r="IHQ31" s="8"/>
      <c r="IHR31" s="8"/>
      <c r="IHS31" s="8"/>
      <c r="IHT31" s="8"/>
      <c r="IHU31" s="8"/>
      <c r="IHV31" s="8"/>
      <c r="IHW31" s="8"/>
      <c r="IHX31" s="8"/>
      <c r="IHY31" s="8"/>
      <c r="IHZ31" s="8"/>
      <c r="IIA31" s="8"/>
      <c r="IIB31" s="8"/>
      <c r="IIC31" s="8"/>
      <c r="IID31" s="8"/>
      <c r="IIE31" s="8"/>
      <c r="IIF31" s="8"/>
      <c r="IIG31" s="8"/>
      <c r="IIH31" s="8"/>
      <c r="III31" s="8"/>
      <c r="IIJ31" s="8"/>
      <c r="IIK31" s="8"/>
      <c r="IIL31" s="8"/>
      <c r="IIM31" s="8"/>
      <c r="IIN31" s="8"/>
      <c r="IIO31" s="8"/>
      <c r="IIP31" s="8"/>
      <c r="IIQ31" s="8"/>
      <c r="IIR31" s="8"/>
      <c r="IIS31" s="8"/>
      <c r="IIT31" s="8"/>
      <c r="IIU31" s="8"/>
      <c r="IIV31" s="8"/>
      <c r="IIW31" s="8"/>
      <c r="IIX31" s="8"/>
      <c r="IIY31" s="8"/>
      <c r="IIZ31" s="8"/>
      <c r="IJA31" s="8"/>
      <c r="IJB31" s="8"/>
      <c r="IJC31" s="8"/>
      <c r="IJD31" s="8"/>
      <c r="IJE31" s="8"/>
      <c r="IJF31" s="8"/>
      <c r="IJG31" s="8"/>
      <c r="IJH31" s="8"/>
      <c r="IJI31" s="8"/>
      <c r="IJJ31" s="8"/>
      <c r="IJK31" s="8"/>
      <c r="IJL31" s="8"/>
      <c r="IJM31" s="8"/>
      <c r="IJN31" s="8"/>
      <c r="IJO31" s="8"/>
      <c r="IJP31" s="8"/>
      <c r="IJQ31" s="8"/>
      <c r="IJR31" s="8"/>
      <c r="IJS31" s="8"/>
      <c r="IJT31" s="8"/>
      <c r="IJU31" s="8"/>
      <c r="IJV31" s="8"/>
      <c r="IJW31" s="8"/>
      <c r="IJX31" s="8"/>
      <c r="IJY31" s="8"/>
      <c r="IJZ31" s="8"/>
      <c r="IKA31" s="8"/>
      <c r="IKB31" s="8"/>
      <c r="IKC31" s="8"/>
      <c r="IKD31" s="8"/>
      <c r="IKE31" s="8"/>
      <c r="IKF31" s="8"/>
      <c r="IKG31" s="8"/>
      <c r="IKH31" s="8"/>
      <c r="IKI31" s="8"/>
      <c r="IKJ31" s="8"/>
      <c r="IKK31" s="8"/>
      <c r="IKL31" s="8"/>
      <c r="IKM31" s="8"/>
      <c r="IKN31" s="8"/>
      <c r="IKO31" s="8"/>
      <c r="IKP31" s="8"/>
      <c r="IKQ31" s="8"/>
      <c r="IKR31" s="8"/>
      <c r="IKS31" s="8"/>
      <c r="IKT31" s="8"/>
      <c r="IKU31" s="8"/>
      <c r="IKV31" s="8"/>
      <c r="IKW31" s="8"/>
      <c r="IKX31" s="8"/>
      <c r="IKY31" s="8"/>
      <c r="IKZ31" s="8"/>
      <c r="ILA31" s="8"/>
      <c r="ILB31" s="8"/>
      <c r="ILC31" s="8"/>
      <c r="ILD31" s="8"/>
      <c r="ILE31" s="8"/>
      <c r="ILF31" s="8"/>
      <c r="ILG31" s="8"/>
      <c r="ILH31" s="8"/>
      <c r="ILI31" s="8"/>
      <c r="ILJ31" s="8"/>
      <c r="ILK31" s="8"/>
      <c r="ILL31" s="8"/>
      <c r="ILM31" s="8"/>
      <c r="ILN31" s="8"/>
      <c r="ILO31" s="8"/>
      <c r="ILP31" s="8"/>
      <c r="ILQ31" s="8"/>
      <c r="ILR31" s="8"/>
      <c r="ILS31" s="8"/>
      <c r="ILT31" s="8"/>
      <c r="ILU31" s="8"/>
      <c r="ILV31" s="8"/>
      <c r="ILW31" s="8"/>
      <c r="ILX31" s="8"/>
      <c r="ILY31" s="8"/>
      <c r="ILZ31" s="8"/>
      <c r="IMA31" s="8"/>
      <c r="IMB31" s="8"/>
      <c r="IMC31" s="8"/>
      <c r="IMD31" s="8"/>
      <c r="IME31" s="8"/>
      <c r="IMF31" s="8"/>
      <c r="IMG31" s="8"/>
      <c r="IMH31" s="8"/>
      <c r="IMI31" s="8"/>
      <c r="IMJ31" s="8"/>
      <c r="IMK31" s="8"/>
      <c r="IML31" s="8"/>
      <c r="IMM31" s="8"/>
      <c r="IMN31" s="8"/>
      <c r="IMO31" s="8"/>
      <c r="IMP31" s="8"/>
      <c r="IMQ31" s="8"/>
      <c r="IMR31" s="8"/>
      <c r="IMS31" s="8"/>
      <c r="IMT31" s="8"/>
      <c r="IMU31" s="8"/>
      <c r="IMV31" s="8"/>
      <c r="IMW31" s="8"/>
      <c r="IMX31" s="8"/>
      <c r="IMY31" s="8"/>
      <c r="IMZ31" s="8"/>
      <c r="INA31" s="8"/>
      <c r="INB31" s="8"/>
      <c r="INC31" s="8"/>
      <c r="IND31" s="8"/>
      <c r="INE31" s="8"/>
      <c r="INF31" s="8"/>
      <c r="ING31" s="8"/>
      <c r="INH31" s="8"/>
      <c r="INI31" s="8"/>
      <c r="INJ31" s="8"/>
      <c r="INK31" s="8"/>
      <c r="INL31" s="8"/>
      <c r="INM31" s="8"/>
      <c r="INN31" s="8"/>
      <c r="INO31" s="8"/>
      <c r="INP31" s="8"/>
      <c r="INQ31" s="8"/>
      <c r="INR31" s="8"/>
      <c r="INS31" s="8"/>
      <c r="INT31" s="8"/>
      <c r="INU31" s="8"/>
      <c r="INV31" s="8"/>
      <c r="INW31" s="8"/>
      <c r="INX31" s="8"/>
      <c r="INY31" s="8"/>
      <c r="INZ31" s="8"/>
      <c r="IOA31" s="8"/>
      <c r="IOB31" s="8"/>
      <c r="IOC31" s="8"/>
      <c r="IOD31" s="8"/>
      <c r="IOE31" s="8"/>
      <c r="IOF31" s="8"/>
      <c r="IOG31" s="8"/>
      <c r="IOH31" s="8"/>
      <c r="IOI31" s="8"/>
      <c r="IOJ31" s="8"/>
      <c r="IOK31" s="8"/>
      <c r="IOL31" s="8"/>
      <c r="IOM31" s="8"/>
      <c r="ION31" s="8"/>
      <c r="IOO31" s="8"/>
      <c r="IOP31" s="8"/>
      <c r="IOQ31" s="8"/>
      <c r="IOR31" s="8"/>
      <c r="IOS31" s="8"/>
      <c r="IOT31" s="8"/>
      <c r="IOU31" s="8"/>
      <c r="IOV31" s="8"/>
      <c r="IOW31" s="8"/>
      <c r="IOX31" s="8"/>
      <c r="IOY31" s="8"/>
      <c r="IOZ31" s="8"/>
      <c r="IPA31" s="8"/>
      <c r="IPB31" s="8"/>
      <c r="IPC31" s="8"/>
      <c r="IPD31" s="8"/>
      <c r="IPE31" s="8"/>
      <c r="IPF31" s="8"/>
      <c r="IPG31" s="8"/>
      <c r="IPH31" s="8"/>
      <c r="IPI31" s="8"/>
      <c r="IPJ31" s="8"/>
      <c r="IPK31" s="8"/>
      <c r="IPL31" s="8"/>
      <c r="IPM31" s="8"/>
      <c r="IPN31" s="8"/>
      <c r="IPO31" s="8"/>
      <c r="IPP31" s="8"/>
      <c r="IPQ31" s="8"/>
      <c r="IPR31" s="8"/>
      <c r="IPS31" s="8"/>
      <c r="IPT31" s="8"/>
      <c r="IPU31" s="8"/>
      <c r="IPV31" s="8"/>
      <c r="IPW31" s="8"/>
      <c r="IPX31" s="8"/>
      <c r="IPY31" s="8"/>
      <c r="IPZ31" s="8"/>
      <c r="IQA31" s="8"/>
      <c r="IQB31" s="8"/>
      <c r="IQC31" s="8"/>
      <c r="IQD31" s="8"/>
      <c r="IQE31" s="8"/>
      <c r="IQF31" s="8"/>
      <c r="IQG31" s="8"/>
      <c r="IQH31" s="8"/>
      <c r="IQI31" s="8"/>
      <c r="IQJ31" s="8"/>
      <c r="IQK31" s="8"/>
      <c r="IQL31" s="8"/>
      <c r="IQM31" s="8"/>
      <c r="IQN31" s="8"/>
      <c r="IQO31" s="8"/>
      <c r="IQP31" s="8"/>
      <c r="IQQ31" s="8"/>
      <c r="IQR31" s="8"/>
      <c r="IQS31" s="8"/>
      <c r="IQT31" s="8"/>
      <c r="IQU31" s="8"/>
      <c r="IQV31" s="8"/>
      <c r="IQW31" s="8"/>
      <c r="IQX31" s="8"/>
      <c r="IQY31" s="8"/>
      <c r="IQZ31" s="8"/>
      <c r="IRA31" s="8"/>
      <c r="IRB31" s="8"/>
      <c r="IRC31" s="8"/>
      <c r="IRD31" s="8"/>
      <c r="IRE31" s="8"/>
      <c r="IRF31" s="8"/>
      <c r="IRG31" s="8"/>
      <c r="IRH31" s="8"/>
      <c r="IRI31" s="8"/>
      <c r="IRJ31" s="8"/>
      <c r="IRK31" s="8"/>
      <c r="IRL31" s="8"/>
      <c r="IRM31" s="8"/>
      <c r="IRN31" s="8"/>
      <c r="IRO31" s="8"/>
      <c r="IRP31" s="8"/>
      <c r="IRQ31" s="8"/>
      <c r="IRR31" s="8"/>
      <c r="IRS31" s="8"/>
      <c r="IRT31" s="8"/>
      <c r="IRU31" s="8"/>
      <c r="IRV31" s="8"/>
      <c r="IRW31" s="8"/>
      <c r="IRX31" s="8"/>
      <c r="IRY31" s="8"/>
      <c r="IRZ31" s="8"/>
      <c r="ISA31" s="8"/>
      <c r="ISB31" s="8"/>
      <c r="ISC31" s="8"/>
      <c r="ISD31" s="8"/>
      <c r="ISE31" s="8"/>
      <c r="ISF31" s="8"/>
      <c r="ISG31" s="8"/>
      <c r="ISH31" s="8"/>
      <c r="ISI31" s="8"/>
      <c r="ISJ31" s="8"/>
      <c r="ISK31" s="8"/>
      <c r="ISL31" s="8"/>
      <c r="ISM31" s="8"/>
      <c r="ISN31" s="8"/>
      <c r="ISO31" s="8"/>
      <c r="ISP31" s="8"/>
      <c r="ISQ31" s="8"/>
      <c r="ISR31" s="8"/>
      <c r="ISS31" s="8"/>
      <c r="IST31" s="8"/>
      <c r="ISU31" s="8"/>
      <c r="ISV31" s="8"/>
      <c r="ISW31" s="8"/>
      <c r="ISX31" s="8"/>
      <c r="ISY31" s="8"/>
      <c r="ISZ31" s="8"/>
      <c r="ITA31" s="8"/>
      <c r="ITB31" s="8"/>
      <c r="ITC31" s="8"/>
      <c r="ITD31" s="8"/>
      <c r="ITE31" s="8"/>
      <c r="ITF31" s="8"/>
      <c r="ITG31" s="8"/>
      <c r="ITH31" s="8"/>
      <c r="ITI31" s="8"/>
      <c r="ITJ31" s="8"/>
      <c r="ITK31" s="8"/>
      <c r="ITL31" s="8"/>
      <c r="ITM31" s="8"/>
      <c r="ITN31" s="8"/>
      <c r="ITO31" s="8"/>
      <c r="ITP31" s="8"/>
      <c r="ITQ31" s="8"/>
      <c r="ITR31" s="8"/>
      <c r="ITS31" s="8"/>
      <c r="ITT31" s="8"/>
      <c r="ITU31" s="8"/>
      <c r="ITV31" s="8"/>
      <c r="ITW31" s="8"/>
      <c r="ITX31" s="8"/>
      <c r="ITY31" s="8"/>
      <c r="ITZ31" s="8"/>
      <c r="IUA31" s="8"/>
      <c r="IUB31" s="8"/>
      <c r="IUC31" s="8"/>
      <c r="IUD31" s="8"/>
      <c r="IUE31" s="8"/>
      <c r="IUF31" s="8"/>
      <c r="IUG31" s="8"/>
      <c r="IUH31" s="8"/>
      <c r="IUI31" s="8"/>
      <c r="IUJ31" s="8"/>
      <c r="IUK31" s="8"/>
      <c r="IUL31" s="8"/>
      <c r="IUM31" s="8"/>
      <c r="IUN31" s="8"/>
      <c r="IUO31" s="8"/>
      <c r="IUP31" s="8"/>
      <c r="IUQ31" s="8"/>
      <c r="IUR31" s="8"/>
      <c r="IUS31" s="8"/>
      <c r="IUT31" s="8"/>
      <c r="IUU31" s="8"/>
      <c r="IUV31" s="8"/>
      <c r="IUW31" s="8"/>
      <c r="IUX31" s="8"/>
      <c r="IUY31" s="8"/>
      <c r="IUZ31" s="8"/>
      <c r="IVA31" s="8"/>
      <c r="IVB31" s="8"/>
      <c r="IVC31" s="8"/>
      <c r="IVD31" s="8"/>
      <c r="IVE31" s="8"/>
      <c r="IVF31" s="8"/>
      <c r="IVG31" s="8"/>
      <c r="IVH31" s="8"/>
      <c r="IVI31" s="8"/>
      <c r="IVJ31" s="8"/>
      <c r="IVK31" s="8"/>
      <c r="IVL31" s="8"/>
      <c r="IVM31" s="8"/>
      <c r="IVN31" s="8"/>
      <c r="IVO31" s="8"/>
      <c r="IVP31" s="8"/>
      <c r="IVQ31" s="8"/>
      <c r="IVR31" s="8"/>
      <c r="IVS31" s="8"/>
      <c r="IVT31" s="8"/>
      <c r="IVU31" s="8"/>
      <c r="IVV31" s="8"/>
      <c r="IVW31" s="8"/>
      <c r="IVX31" s="8"/>
      <c r="IVY31" s="8"/>
      <c r="IVZ31" s="8"/>
      <c r="IWA31" s="8"/>
      <c r="IWB31" s="8"/>
      <c r="IWC31" s="8"/>
      <c r="IWD31" s="8"/>
      <c r="IWE31" s="8"/>
      <c r="IWF31" s="8"/>
      <c r="IWG31" s="8"/>
      <c r="IWH31" s="8"/>
      <c r="IWI31" s="8"/>
      <c r="IWJ31" s="8"/>
      <c r="IWK31" s="8"/>
      <c r="IWL31" s="8"/>
      <c r="IWM31" s="8"/>
      <c r="IWN31" s="8"/>
      <c r="IWO31" s="8"/>
      <c r="IWP31" s="8"/>
      <c r="IWQ31" s="8"/>
      <c r="IWR31" s="8"/>
      <c r="IWS31" s="8"/>
      <c r="IWT31" s="8"/>
      <c r="IWU31" s="8"/>
      <c r="IWV31" s="8"/>
      <c r="IWW31" s="8"/>
      <c r="IWX31" s="8"/>
      <c r="IWY31" s="8"/>
      <c r="IWZ31" s="8"/>
      <c r="IXA31" s="8"/>
      <c r="IXB31" s="8"/>
      <c r="IXC31" s="8"/>
      <c r="IXD31" s="8"/>
      <c r="IXE31" s="8"/>
      <c r="IXF31" s="8"/>
      <c r="IXG31" s="8"/>
      <c r="IXH31" s="8"/>
      <c r="IXI31" s="8"/>
      <c r="IXJ31" s="8"/>
      <c r="IXK31" s="8"/>
      <c r="IXL31" s="8"/>
      <c r="IXM31" s="8"/>
      <c r="IXN31" s="8"/>
      <c r="IXO31" s="8"/>
      <c r="IXP31" s="8"/>
      <c r="IXQ31" s="8"/>
      <c r="IXR31" s="8"/>
      <c r="IXS31" s="8"/>
      <c r="IXT31" s="8"/>
      <c r="IXU31" s="8"/>
      <c r="IXV31" s="8"/>
      <c r="IXW31" s="8"/>
      <c r="IXX31" s="8"/>
      <c r="IXY31" s="8"/>
      <c r="IXZ31" s="8"/>
      <c r="IYA31" s="8"/>
      <c r="IYB31" s="8"/>
      <c r="IYC31" s="8"/>
      <c r="IYD31" s="8"/>
      <c r="IYE31" s="8"/>
      <c r="IYF31" s="8"/>
      <c r="IYG31" s="8"/>
      <c r="IYH31" s="8"/>
      <c r="IYI31" s="8"/>
      <c r="IYJ31" s="8"/>
      <c r="IYK31" s="8"/>
      <c r="IYL31" s="8"/>
      <c r="IYM31" s="8"/>
      <c r="IYN31" s="8"/>
      <c r="IYO31" s="8"/>
      <c r="IYP31" s="8"/>
      <c r="IYQ31" s="8"/>
      <c r="IYR31" s="8"/>
      <c r="IYS31" s="8"/>
      <c r="IYT31" s="8"/>
      <c r="IYU31" s="8"/>
      <c r="IYV31" s="8"/>
      <c r="IYW31" s="8"/>
      <c r="IYX31" s="8"/>
      <c r="IYY31" s="8"/>
      <c r="IYZ31" s="8"/>
      <c r="IZA31" s="8"/>
      <c r="IZB31" s="8"/>
      <c r="IZC31" s="8"/>
      <c r="IZD31" s="8"/>
      <c r="IZE31" s="8"/>
      <c r="IZF31" s="8"/>
      <c r="IZG31" s="8"/>
      <c r="IZH31" s="8"/>
      <c r="IZI31" s="8"/>
      <c r="IZJ31" s="8"/>
      <c r="IZK31" s="8"/>
      <c r="IZL31" s="8"/>
      <c r="IZM31" s="8"/>
      <c r="IZN31" s="8"/>
      <c r="IZO31" s="8"/>
      <c r="IZP31" s="8"/>
      <c r="IZQ31" s="8"/>
      <c r="IZR31" s="8"/>
      <c r="IZS31" s="8"/>
      <c r="IZT31" s="8"/>
      <c r="IZU31" s="8"/>
      <c r="IZV31" s="8"/>
      <c r="IZW31" s="8"/>
      <c r="IZX31" s="8"/>
      <c r="IZY31" s="8"/>
      <c r="IZZ31" s="8"/>
      <c r="JAA31" s="8"/>
      <c r="JAB31" s="8"/>
      <c r="JAC31" s="8"/>
      <c r="JAD31" s="8"/>
      <c r="JAE31" s="8"/>
      <c r="JAF31" s="8"/>
      <c r="JAG31" s="8"/>
      <c r="JAH31" s="8"/>
      <c r="JAI31" s="8"/>
      <c r="JAJ31" s="8"/>
      <c r="JAK31" s="8"/>
      <c r="JAL31" s="8"/>
      <c r="JAM31" s="8"/>
      <c r="JAN31" s="8"/>
      <c r="JAO31" s="8"/>
      <c r="JAP31" s="8"/>
      <c r="JAQ31" s="8"/>
      <c r="JAR31" s="8"/>
      <c r="JAS31" s="8"/>
      <c r="JAT31" s="8"/>
      <c r="JAU31" s="8"/>
      <c r="JAV31" s="8"/>
      <c r="JAW31" s="8"/>
      <c r="JAX31" s="8"/>
      <c r="JAY31" s="8"/>
      <c r="JAZ31" s="8"/>
      <c r="JBA31" s="8"/>
      <c r="JBB31" s="8"/>
      <c r="JBC31" s="8"/>
      <c r="JBD31" s="8"/>
      <c r="JBE31" s="8"/>
      <c r="JBF31" s="8"/>
      <c r="JBG31" s="8"/>
      <c r="JBH31" s="8"/>
      <c r="JBI31" s="8"/>
      <c r="JBJ31" s="8"/>
      <c r="JBK31" s="8"/>
      <c r="JBL31" s="8"/>
      <c r="JBM31" s="8"/>
      <c r="JBN31" s="8"/>
      <c r="JBO31" s="8"/>
      <c r="JBP31" s="8"/>
      <c r="JBQ31" s="8"/>
      <c r="JBR31" s="8"/>
      <c r="JBS31" s="8"/>
      <c r="JBT31" s="8"/>
      <c r="JBU31" s="8"/>
      <c r="JBV31" s="8"/>
      <c r="JBW31" s="8"/>
      <c r="JBX31" s="8"/>
      <c r="JBY31" s="8"/>
      <c r="JBZ31" s="8"/>
      <c r="JCA31" s="8"/>
      <c r="JCB31" s="8"/>
      <c r="JCC31" s="8"/>
      <c r="JCD31" s="8"/>
      <c r="JCE31" s="8"/>
      <c r="JCF31" s="8"/>
      <c r="JCG31" s="8"/>
      <c r="JCH31" s="8"/>
      <c r="JCI31" s="8"/>
      <c r="JCJ31" s="8"/>
      <c r="JCK31" s="8"/>
      <c r="JCL31" s="8"/>
      <c r="JCM31" s="8"/>
      <c r="JCN31" s="8"/>
      <c r="JCO31" s="8"/>
      <c r="JCP31" s="8"/>
      <c r="JCQ31" s="8"/>
      <c r="JCR31" s="8"/>
      <c r="JCS31" s="8"/>
      <c r="JCT31" s="8"/>
      <c r="JCU31" s="8"/>
      <c r="JCV31" s="8"/>
      <c r="JCW31" s="8"/>
      <c r="JCX31" s="8"/>
      <c r="JCY31" s="8"/>
      <c r="JCZ31" s="8"/>
      <c r="JDA31" s="8"/>
      <c r="JDB31" s="8"/>
      <c r="JDC31" s="8"/>
      <c r="JDD31" s="8"/>
      <c r="JDE31" s="8"/>
      <c r="JDF31" s="8"/>
      <c r="JDG31" s="8"/>
      <c r="JDH31" s="8"/>
      <c r="JDI31" s="8"/>
      <c r="JDJ31" s="8"/>
      <c r="JDK31" s="8"/>
      <c r="JDL31" s="8"/>
      <c r="JDM31" s="8"/>
      <c r="JDN31" s="8"/>
      <c r="JDO31" s="8"/>
      <c r="JDP31" s="8"/>
      <c r="JDQ31" s="8"/>
      <c r="JDR31" s="8"/>
      <c r="JDS31" s="8"/>
      <c r="JDT31" s="8"/>
      <c r="JDU31" s="8"/>
      <c r="JDV31" s="8"/>
      <c r="JDW31" s="8"/>
      <c r="JDX31" s="8"/>
      <c r="JDY31" s="8"/>
      <c r="JDZ31" s="8"/>
      <c r="JEA31" s="8"/>
      <c r="JEB31" s="8"/>
      <c r="JEC31" s="8"/>
      <c r="JED31" s="8"/>
      <c r="JEE31" s="8"/>
      <c r="JEF31" s="8"/>
      <c r="JEG31" s="8"/>
      <c r="JEH31" s="8"/>
      <c r="JEI31" s="8"/>
      <c r="JEJ31" s="8"/>
      <c r="JEK31" s="8"/>
      <c r="JEL31" s="8"/>
      <c r="JEM31" s="8"/>
      <c r="JEN31" s="8"/>
      <c r="JEO31" s="8"/>
      <c r="JEP31" s="8"/>
      <c r="JEQ31" s="8"/>
      <c r="JER31" s="8"/>
      <c r="JES31" s="8"/>
      <c r="JET31" s="8"/>
      <c r="JEU31" s="8"/>
      <c r="JEV31" s="8"/>
      <c r="JEW31" s="8"/>
      <c r="JEX31" s="8"/>
      <c r="JEY31" s="8"/>
      <c r="JEZ31" s="8"/>
      <c r="JFA31" s="8"/>
      <c r="JFB31" s="8"/>
      <c r="JFC31" s="8"/>
      <c r="JFD31" s="8"/>
      <c r="JFE31" s="8"/>
      <c r="JFF31" s="8"/>
      <c r="JFG31" s="8"/>
      <c r="JFH31" s="8"/>
      <c r="JFI31" s="8"/>
      <c r="JFJ31" s="8"/>
      <c r="JFK31" s="8"/>
      <c r="JFL31" s="8"/>
      <c r="JFM31" s="8"/>
      <c r="JFN31" s="8"/>
      <c r="JFO31" s="8"/>
      <c r="JFP31" s="8"/>
      <c r="JFQ31" s="8"/>
      <c r="JFR31" s="8"/>
      <c r="JFS31" s="8"/>
      <c r="JFT31" s="8"/>
      <c r="JFU31" s="8"/>
      <c r="JFV31" s="8"/>
      <c r="JFW31" s="8"/>
      <c r="JFX31" s="8"/>
      <c r="JFY31" s="8"/>
      <c r="JFZ31" s="8"/>
      <c r="JGA31" s="8"/>
      <c r="JGB31" s="8"/>
      <c r="JGC31" s="8"/>
      <c r="JGD31" s="8"/>
      <c r="JGE31" s="8"/>
      <c r="JGF31" s="8"/>
      <c r="JGG31" s="8"/>
      <c r="JGH31" s="8"/>
      <c r="JGI31" s="8"/>
      <c r="JGJ31" s="8"/>
      <c r="JGK31" s="8"/>
      <c r="JGL31" s="8"/>
      <c r="JGM31" s="8"/>
      <c r="JGN31" s="8"/>
      <c r="JGO31" s="8"/>
      <c r="JGP31" s="8"/>
      <c r="JGQ31" s="8"/>
      <c r="JGR31" s="8"/>
      <c r="JGS31" s="8"/>
      <c r="JGT31" s="8"/>
      <c r="JGU31" s="8"/>
      <c r="JGV31" s="8"/>
      <c r="JGW31" s="8"/>
      <c r="JGX31" s="8"/>
      <c r="JGY31" s="8"/>
      <c r="JGZ31" s="8"/>
      <c r="JHA31" s="8"/>
      <c r="JHB31" s="8"/>
      <c r="JHC31" s="8"/>
      <c r="JHD31" s="8"/>
      <c r="JHE31" s="8"/>
      <c r="JHF31" s="8"/>
      <c r="JHG31" s="8"/>
      <c r="JHH31" s="8"/>
      <c r="JHI31" s="8"/>
      <c r="JHJ31" s="8"/>
      <c r="JHK31" s="8"/>
      <c r="JHL31" s="8"/>
      <c r="JHM31" s="8"/>
      <c r="JHN31" s="8"/>
      <c r="JHO31" s="8"/>
      <c r="JHP31" s="8"/>
      <c r="JHQ31" s="8"/>
      <c r="JHR31" s="8"/>
      <c r="JHS31" s="8"/>
      <c r="JHT31" s="8"/>
      <c r="JHU31" s="8"/>
      <c r="JHV31" s="8"/>
      <c r="JHW31" s="8"/>
      <c r="JHX31" s="8"/>
      <c r="JHY31" s="8"/>
      <c r="JHZ31" s="8"/>
      <c r="JIA31" s="8"/>
      <c r="JIB31" s="8"/>
      <c r="JIC31" s="8"/>
      <c r="JID31" s="8"/>
      <c r="JIE31" s="8"/>
      <c r="JIF31" s="8"/>
      <c r="JIG31" s="8"/>
      <c r="JIH31" s="8"/>
      <c r="JII31" s="8"/>
      <c r="JIJ31" s="8"/>
      <c r="JIK31" s="8"/>
      <c r="JIL31" s="8"/>
      <c r="JIM31" s="8"/>
      <c r="JIN31" s="8"/>
      <c r="JIO31" s="8"/>
      <c r="JIP31" s="8"/>
      <c r="JIQ31" s="8"/>
      <c r="JIR31" s="8"/>
      <c r="JIS31" s="8"/>
      <c r="JIT31" s="8"/>
      <c r="JIU31" s="8"/>
      <c r="JIV31" s="8"/>
      <c r="JIW31" s="8"/>
      <c r="JIX31" s="8"/>
      <c r="JIY31" s="8"/>
      <c r="JIZ31" s="8"/>
      <c r="JJA31" s="8"/>
      <c r="JJB31" s="8"/>
      <c r="JJC31" s="8"/>
      <c r="JJD31" s="8"/>
      <c r="JJE31" s="8"/>
      <c r="JJF31" s="8"/>
      <c r="JJG31" s="8"/>
      <c r="JJH31" s="8"/>
      <c r="JJI31" s="8"/>
      <c r="JJJ31" s="8"/>
      <c r="JJK31" s="8"/>
      <c r="JJL31" s="8"/>
      <c r="JJM31" s="8"/>
      <c r="JJN31" s="8"/>
      <c r="JJO31" s="8"/>
      <c r="JJP31" s="8"/>
      <c r="JJQ31" s="8"/>
      <c r="JJR31" s="8"/>
      <c r="JJS31" s="8"/>
      <c r="JJT31" s="8"/>
      <c r="JJU31" s="8"/>
      <c r="JJV31" s="8"/>
      <c r="JJW31" s="8"/>
      <c r="JJX31" s="8"/>
      <c r="JJY31" s="8"/>
      <c r="JJZ31" s="8"/>
      <c r="JKA31" s="8"/>
      <c r="JKB31" s="8"/>
      <c r="JKC31" s="8"/>
      <c r="JKD31" s="8"/>
      <c r="JKE31" s="8"/>
      <c r="JKF31" s="8"/>
      <c r="JKG31" s="8"/>
      <c r="JKH31" s="8"/>
      <c r="JKI31" s="8"/>
      <c r="JKJ31" s="8"/>
      <c r="JKK31" s="8"/>
      <c r="JKL31" s="8"/>
      <c r="JKM31" s="8"/>
      <c r="JKN31" s="8"/>
      <c r="JKO31" s="8"/>
      <c r="JKP31" s="8"/>
      <c r="JKQ31" s="8"/>
      <c r="JKR31" s="8"/>
      <c r="JKS31" s="8"/>
      <c r="JKT31" s="8"/>
      <c r="JKU31" s="8"/>
      <c r="JKV31" s="8"/>
      <c r="JKW31" s="8"/>
      <c r="JKX31" s="8"/>
      <c r="JKY31" s="8"/>
      <c r="JKZ31" s="8"/>
      <c r="JLA31" s="8"/>
      <c r="JLB31" s="8"/>
      <c r="JLC31" s="8"/>
      <c r="JLD31" s="8"/>
      <c r="JLE31" s="8"/>
      <c r="JLF31" s="8"/>
      <c r="JLG31" s="8"/>
      <c r="JLH31" s="8"/>
      <c r="JLI31" s="8"/>
      <c r="JLJ31" s="8"/>
      <c r="JLK31" s="8"/>
      <c r="JLL31" s="8"/>
      <c r="JLM31" s="8"/>
      <c r="JLN31" s="8"/>
      <c r="JLO31" s="8"/>
      <c r="JLP31" s="8"/>
      <c r="JLQ31" s="8"/>
      <c r="JLR31" s="8"/>
      <c r="JLS31" s="8"/>
      <c r="JLT31" s="8"/>
      <c r="JLU31" s="8"/>
      <c r="JLV31" s="8"/>
      <c r="JLW31" s="8"/>
      <c r="JLX31" s="8"/>
      <c r="JLY31" s="8"/>
      <c r="JLZ31" s="8"/>
      <c r="JMA31" s="8"/>
      <c r="JMB31" s="8"/>
      <c r="JMC31" s="8"/>
      <c r="JMD31" s="8"/>
      <c r="JME31" s="8"/>
      <c r="JMF31" s="8"/>
      <c r="JMG31" s="8"/>
      <c r="JMH31" s="8"/>
      <c r="JMI31" s="8"/>
      <c r="JMJ31" s="8"/>
      <c r="JMK31" s="8"/>
      <c r="JML31" s="8"/>
      <c r="JMM31" s="8"/>
      <c r="JMN31" s="8"/>
      <c r="JMO31" s="8"/>
      <c r="JMP31" s="8"/>
      <c r="JMQ31" s="8"/>
      <c r="JMR31" s="8"/>
      <c r="JMS31" s="8"/>
      <c r="JMT31" s="8"/>
      <c r="JMU31" s="8"/>
      <c r="JMV31" s="8"/>
      <c r="JMW31" s="8"/>
      <c r="JMX31" s="8"/>
      <c r="JMY31" s="8"/>
      <c r="JMZ31" s="8"/>
      <c r="JNA31" s="8"/>
      <c r="JNB31" s="8"/>
      <c r="JNC31" s="8"/>
      <c r="JND31" s="8"/>
      <c r="JNE31" s="8"/>
      <c r="JNF31" s="8"/>
      <c r="JNG31" s="8"/>
      <c r="JNH31" s="8"/>
      <c r="JNI31" s="8"/>
      <c r="JNJ31" s="8"/>
      <c r="JNK31" s="8"/>
      <c r="JNL31" s="8"/>
      <c r="JNM31" s="8"/>
      <c r="JNN31" s="8"/>
      <c r="JNO31" s="8"/>
      <c r="JNP31" s="8"/>
      <c r="JNQ31" s="8"/>
      <c r="JNR31" s="8"/>
      <c r="JNS31" s="8"/>
      <c r="JNT31" s="8"/>
      <c r="JNU31" s="8"/>
      <c r="JNV31" s="8"/>
      <c r="JNW31" s="8"/>
      <c r="JNX31" s="8"/>
      <c r="JNY31" s="8"/>
      <c r="JNZ31" s="8"/>
      <c r="JOA31" s="8"/>
      <c r="JOB31" s="8"/>
      <c r="JOC31" s="8"/>
      <c r="JOD31" s="8"/>
      <c r="JOE31" s="8"/>
      <c r="JOF31" s="8"/>
      <c r="JOG31" s="8"/>
      <c r="JOH31" s="8"/>
      <c r="JOI31" s="8"/>
      <c r="JOJ31" s="8"/>
      <c r="JOK31" s="8"/>
      <c r="JOL31" s="8"/>
      <c r="JOM31" s="8"/>
      <c r="JON31" s="8"/>
      <c r="JOO31" s="8"/>
      <c r="JOP31" s="8"/>
      <c r="JOQ31" s="8"/>
      <c r="JOR31" s="8"/>
      <c r="JOS31" s="8"/>
      <c r="JOT31" s="8"/>
      <c r="JOU31" s="8"/>
      <c r="JOV31" s="8"/>
      <c r="JOW31" s="8"/>
      <c r="JOX31" s="8"/>
      <c r="JOY31" s="8"/>
      <c r="JOZ31" s="8"/>
      <c r="JPA31" s="8"/>
      <c r="JPB31" s="8"/>
      <c r="JPC31" s="8"/>
      <c r="JPD31" s="8"/>
      <c r="JPE31" s="8"/>
      <c r="JPF31" s="8"/>
      <c r="JPG31" s="8"/>
      <c r="JPH31" s="8"/>
      <c r="JPI31" s="8"/>
      <c r="JPJ31" s="8"/>
      <c r="JPK31" s="8"/>
      <c r="JPL31" s="8"/>
      <c r="JPM31" s="8"/>
      <c r="JPN31" s="8"/>
      <c r="JPO31" s="8"/>
      <c r="JPP31" s="8"/>
      <c r="JPQ31" s="8"/>
      <c r="JPR31" s="8"/>
      <c r="JPS31" s="8"/>
      <c r="JPT31" s="8"/>
      <c r="JPU31" s="8"/>
      <c r="JPV31" s="8"/>
      <c r="JPW31" s="8"/>
      <c r="JPX31" s="8"/>
      <c r="JPY31" s="8"/>
      <c r="JPZ31" s="8"/>
      <c r="JQA31" s="8"/>
      <c r="JQB31" s="8"/>
      <c r="JQC31" s="8"/>
      <c r="JQD31" s="8"/>
      <c r="JQE31" s="8"/>
      <c r="JQF31" s="8"/>
      <c r="JQG31" s="8"/>
      <c r="JQH31" s="8"/>
      <c r="JQI31" s="8"/>
      <c r="JQJ31" s="8"/>
      <c r="JQK31" s="8"/>
      <c r="JQL31" s="8"/>
      <c r="JQM31" s="8"/>
      <c r="JQN31" s="8"/>
      <c r="JQO31" s="8"/>
      <c r="JQP31" s="8"/>
      <c r="JQQ31" s="8"/>
      <c r="JQR31" s="8"/>
      <c r="JQS31" s="8"/>
      <c r="JQT31" s="8"/>
      <c r="JQU31" s="8"/>
      <c r="JQV31" s="8"/>
      <c r="JQW31" s="8"/>
      <c r="JQX31" s="8"/>
      <c r="JQY31" s="8"/>
      <c r="JQZ31" s="8"/>
      <c r="JRA31" s="8"/>
      <c r="JRB31" s="8"/>
      <c r="JRC31" s="8"/>
      <c r="JRD31" s="8"/>
      <c r="JRE31" s="8"/>
      <c r="JRF31" s="8"/>
      <c r="JRG31" s="8"/>
      <c r="JRH31" s="8"/>
      <c r="JRI31" s="8"/>
      <c r="JRJ31" s="8"/>
      <c r="JRK31" s="8"/>
      <c r="JRL31" s="8"/>
      <c r="JRM31" s="8"/>
      <c r="JRN31" s="8"/>
      <c r="JRO31" s="8"/>
      <c r="JRP31" s="8"/>
      <c r="JRQ31" s="8"/>
      <c r="JRR31" s="8"/>
      <c r="JRS31" s="8"/>
      <c r="JRT31" s="8"/>
      <c r="JRU31" s="8"/>
      <c r="JRV31" s="8"/>
      <c r="JRW31" s="8"/>
      <c r="JRX31" s="8"/>
      <c r="JRY31" s="8"/>
      <c r="JRZ31" s="8"/>
      <c r="JSA31" s="8"/>
      <c r="JSB31" s="8"/>
      <c r="JSC31" s="8"/>
      <c r="JSD31" s="8"/>
      <c r="JSE31" s="8"/>
      <c r="JSF31" s="8"/>
      <c r="JSG31" s="8"/>
      <c r="JSH31" s="8"/>
      <c r="JSI31" s="8"/>
      <c r="JSJ31" s="8"/>
      <c r="JSK31" s="8"/>
      <c r="JSL31" s="8"/>
      <c r="JSM31" s="8"/>
      <c r="JSN31" s="8"/>
      <c r="JSO31" s="8"/>
      <c r="JSP31" s="8"/>
      <c r="JSQ31" s="8"/>
      <c r="JSR31" s="8"/>
      <c r="JSS31" s="8"/>
      <c r="JST31" s="8"/>
      <c r="JSU31" s="8"/>
      <c r="JSV31" s="8"/>
      <c r="JSW31" s="8"/>
      <c r="JSX31" s="8"/>
      <c r="JSY31" s="8"/>
      <c r="JSZ31" s="8"/>
      <c r="JTA31" s="8"/>
      <c r="JTB31" s="8"/>
      <c r="JTC31" s="8"/>
      <c r="JTD31" s="8"/>
      <c r="JTE31" s="8"/>
      <c r="JTF31" s="8"/>
      <c r="JTG31" s="8"/>
      <c r="JTH31" s="8"/>
      <c r="JTI31" s="8"/>
      <c r="JTJ31" s="8"/>
      <c r="JTK31" s="8"/>
      <c r="JTL31" s="8"/>
      <c r="JTM31" s="8"/>
      <c r="JTN31" s="8"/>
      <c r="JTO31" s="8"/>
      <c r="JTP31" s="8"/>
      <c r="JTQ31" s="8"/>
      <c r="JTR31" s="8"/>
      <c r="JTS31" s="8"/>
      <c r="JTT31" s="8"/>
      <c r="JTU31" s="8"/>
      <c r="JTV31" s="8"/>
      <c r="JTW31" s="8"/>
      <c r="JTX31" s="8"/>
      <c r="JTY31" s="8"/>
      <c r="JTZ31" s="8"/>
      <c r="JUA31" s="8"/>
      <c r="JUB31" s="8"/>
      <c r="JUC31" s="8"/>
      <c r="JUD31" s="8"/>
      <c r="JUE31" s="8"/>
      <c r="JUF31" s="8"/>
      <c r="JUG31" s="8"/>
      <c r="JUH31" s="8"/>
      <c r="JUI31" s="8"/>
      <c r="JUJ31" s="8"/>
      <c r="JUK31" s="8"/>
      <c r="JUL31" s="8"/>
      <c r="JUM31" s="8"/>
      <c r="JUN31" s="8"/>
      <c r="JUO31" s="8"/>
      <c r="JUP31" s="8"/>
      <c r="JUQ31" s="8"/>
      <c r="JUR31" s="8"/>
      <c r="JUS31" s="8"/>
      <c r="JUT31" s="8"/>
      <c r="JUU31" s="8"/>
      <c r="JUV31" s="8"/>
      <c r="JUW31" s="8"/>
      <c r="JUX31" s="8"/>
      <c r="JUY31" s="8"/>
      <c r="JUZ31" s="8"/>
      <c r="JVA31" s="8"/>
      <c r="JVB31" s="8"/>
      <c r="JVC31" s="8"/>
      <c r="JVD31" s="8"/>
      <c r="JVE31" s="8"/>
      <c r="JVF31" s="8"/>
      <c r="JVG31" s="8"/>
      <c r="JVH31" s="8"/>
      <c r="JVI31" s="8"/>
      <c r="JVJ31" s="8"/>
      <c r="JVK31" s="8"/>
      <c r="JVL31" s="8"/>
      <c r="JVM31" s="8"/>
      <c r="JVN31" s="8"/>
      <c r="JVO31" s="8"/>
      <c r="JVP31" s="8"/>
      <c r="JVQ31" s="8"/>
      <c r="JVR31" s="8"/>
      <c r="JVS31" s="8"/>
      <c r="JVT31" s="8"/>
      <c r="JVU31" s="8"/>
      <c r="JVV31" s="8"/>
      <c r="JVW31" s="8"/>
      <c r="JVX31" s="8"/>
      <c r="JVY31" s="8"/>
      <c r="JVZ31" s="8"/>
      <c r="JWA31" s="8"/>
      <c r="JWB31" s="8"/>
      <c r="JWC31" s="8"/>
      <c r="JWD31" s="8"/>
      <c r="JWE31" s="8"/>
      <c r="JWF31" s="8"/>
      <c r="JWG31" s="8"/>
      <c r="JWH31" s="8"/>
      <c r="JWI31" s="8"/>
      <c r="JWJ31" s="8"/>
      <c r="JWK31" s="8"/>
      <c r="JWL31" s="8"/>
      <c r="JWM31" s="8"/>
      <c r="JWN31" s="8"/>
      <c r="JWO31" s="8"/>
      <c r="JWP31" s="8"/>
      <c r="JWQ31" s="8"/>
      <c r="JWR31" s="8"/>
      <c r="JWS31" s="8"/>
      <c r="JWT31" s="8"/>
      <c r="JWU31" s="8"/>
      <c r="JWV31" s="8"/>
      <c r="JWW31" s="8"/>
      <c r="JWX31" s="8"/>
      <c r="JWY31" s="8"/>
      <c r="JWZ31" s="8"/>
      <c r="JXA31" s="8"/>
      <c r="JXB31" s="8"/>
      <c r="JXC31" s="8"/>
      <c r="JXD31" s="8"/>
      <c r="JXE31" s="8"/>
      <c r="JXF31" s="8"/>
      <c r="JXG31" s="8"/>
      <c r="JXH31" s="8"/>
      <c r="JXI31" s="8"/>
      <c r="JXJ31" s="8"/>
      <c r="JXK31" s="8"/>
      <c r="JXL31" s="8"/>
      <c r="JXM31" s="8"/>
      <c r="JXN31" s="8"/>
      <c r="JXO31" s="8"/>
      <c r="JXP31" s="8"/>
      <c r="JXQ31" s="8"/>
      <c r="JXR31" s="8"/>
      <c r="JXS31" s="8"/>
      <c r="JXT31" s="8"/>
      <c r="JXU31" s="8"/>
      <c r="JXV31" s="8"/>
      <c r="JXW31" s="8"/>
      <c r="JXX31" s="8"/>
      <c r="JXY31" s="8"/>
      <c r="JXZ31" s="8"/>
      <c r="JYA31" s="8"/>
      <c r="JYB31" s="8"/>
      <c r="JYC31" s="8"/>
      <c r="JYD31" s="8"/>
      <c r="JYE31" s="8"/>
      <c r="JYF31" s="8"/>
      <c r="JYG31" s="8"/>
      <c r="JYH31" s="8"/>
      <c r="JYI31" s="8"/>
      <c r="JYJ31" s="8"/>
      <c r="JYK31" s="8"/>
      <c r="JYL31" s="8"/>
      <c r="JYM31" s="8"/>
      <c r="JYN31" s="8"/>
      <c r="JYO31" s="8"/>
      <c r="JYP31" s="8"/>
      <c r="JYQ31" s="8"/>
      <c r="JYR31" s="8"/>
      <c r="JYS31" s="8"/>
      <c r="JYT31" s="8"/>
      <c r="JYU31" s="8"/>
      <c r="JYV31" s="8"/>
      <c r="JYW31" s="8"/>
      <c r="JYX31" s="8"/>
      <c r="JYY31" s="8"/>
      <c r="JYZ31" s="8"/>
      <c r="JZA31" s="8"/>
      <c r="JZB31" s="8"/>
      <c r="JZC31" s="8"/>
      <c r="JZD31" s="8"/>
      <c r="JZE31" s="8"/>
      <c r="JZF31" s="8"/>
      <c r="JZG31" s="8"/>
      <c r="JZH31" s="8"/>
      <c r="JZI31" s="8"/>
      <c r="JZJ31" s="8"/>
      <c r="JZK31" s="8"/>
      <c r="JZL31" s="8"/>
      <c r="JZM31" s="8"/>
      <c r="JZN31" s="8"/>
      <c r="JZO31" s="8"/>
      <c r="JZP31" s="8"/>
      <c r="JZQ31" s="8"/>
      <c r="JZR31" s="8"/>
      <c r="JZS31" s="8"/>
      <c r="JZT31" s="8"/>
      <c r="JZU31" s="8"/>
      <c r="JZV31" s="8"/>
      <c r="JZW31" s="8"/>
      <c r="JZX31" s="8"/>
      <c r="JZY31" s="8"/>
      <c r="JZZ31" s="8"/>
      <c r="KAA31" s="8"/>
      <c r="KAB31" s="8"/>
      <c r="KAC31" s="8"/>
      <c r="KAD31" s="8"/>
      <c r="KAE31" s="8"/>
      <c r="KAF31" s="8"/>
      <c r="KAG31" s="8"/>
      <c r="KAH31" s="8"/>
      <c r="KAI31" s="8"/>
      <c r="KAJ31" s="8"/>
      <c r="KAK31" s="8"/>
      <c r="KAL31" s="8"/>
      <c r="KAM31" s="8"/>
      <c r="KAN31" s="8"/>
      <c r="KAO31" s="8"/>
      <c r="KAP31" s="8"/>
      <c r="KAQ31" s="8"/>
      <c r="KAR31" s="8"/>
      <c r="KAS31" s="8"/>
      <c r="KAT31" s="8"/>
      <c r="KAU31" s="8"/>
      <c r="KAV31" s="8"/>
      <c r="KAW31" s="8"/>
      <c r="KAX31" s="8"/>
      <c r="KAY31" s="8"/>
      <c r="KAZ31" s="8"/>
      <c r="KBA31" s="8"/>
      <c r="KBB31" s="8"/>
      <c r="KBC31" s="8"/>
      <c r="KBD31" s="8"/>
      <c r="KBE31" s="8"/>
      <c r="KBF31" s="8"/>
      <c r="KBG31" s="8"/>
      <c r="KBH31" s="8"/>
      <c r="KBI31" s="8"/>
      <c r="KBJ31" s="8"/>
      <c r="KBK31" s="8"/>
      <c r="KBL31" s="8"/>
      <c r="KBM31" s="8"/>
      <c r="KBN31" s="8"/>
      <c r="KBO31" s="8"/>
      <c r="KBP31" s="8"/>
      <c r="KBQ31" s="8"/>
      <c r="KBR31" s="8"/>
      <c r="KBS31" s="8"/>
      <c r="KBT31" s="8"/>
      <c r="KBU31" s="8"/>
      <c r="KBV31" s="8"/>
      <c r="KBW31" s="8"/>
      <c r="KBX31" s="8"/>
      <c r="KBY31" s="8"/>
      <c r="KBZ31" s="8"/>
      <c r="KCA31" s="8"/>
      <c r="KCB31" s="8"/>
      <c r="KCC31" s="8"/>
      <c r="KCD31" s="8"/>
      <c r="KCE31" s="8"/>
      <c r="KCF31" s="8"/>
      <c r="KCG31" s="8"/>
      <c r="KCH31" s="8"/>
      <c r="KCI31" s="8"/>
      <c r="KCJ31" s="8"/>
      <c r="KCK31" s="8"/>
      <c r="KCL31" s="8"/>
      <c r="KCM31" s="8"/>
      <c r="KCN31" s="8"/>
      <c r="KCO31" s="8"/>
      <c r="KCP31" s="8"/>
      <c r="KCQ31" s="8"/>
      <c r="KCR31" s="8"/>
      <c r="KCS31" s="8"/>
      <c r="KCT31" s="8"/>
      <c r="KCU31" s="8"/>
      <c r="KCV31" s="8"/>
      <c r="KCW31" s="8"/>
      <c r="KCX31" s="8"/>
      <c r="KCY31" s="8"/>
      <c r="KCZ31" s="8"/>
      <c r="KDA31" s="8"/>
      <c r="KDB31" s="8"/>
      <c r="KDC31" s="8"/>
      <c r="KDD31" s="8"/>
      <c r="KDE31" s="8"/>
      <c r="KDF31" s="8"/>
      <c r="KDG31" s="8"/>
      <c r="KDH31" s="8"/>
      <c r="KDI31" s="8"/>
      <c r="KDJ31" s="8"/>
      <c r="KDK31" s="8"/>
      <c r="KDL31" s="8"/>
      <c r="KDM31" s="8"/>
      <c r="KDN31" s="8"/>
      <c r="KDO31" s="8"/>
      <c r="KDP31" s="8"/>
      <c r="KDQ31" s="8"/>
      <c r="KDR31" s="8"/>
      <c r="KDS31" s="8"/>
      <c r="KDT31" s="8"/>
      <c r="KDU31" s="8"/>
      <c r="KDV31" s="8"/>
      <c r="KDW31" s="8"/>
      <c r="KDX31" s="8"/>
      <c r="KDY31" s="8"/>
      <c r="KDZ31" s="8"/>
      <c r="KEA31" s="8"/>
      <c r="KEB31" s="8"/>
      <c r="KEC31" s="8"/>
      <c r="KED31" s="8"/>
      <c r="KEE31" s="8"/>
      <c r="KEF31" s="8"/>
      <c r="KEG31" s="8"/>
      <c r="KEH31" s="8"/>
      <c r="KEI31" s="8"/>
      <c r="KEJ31" s="8"/>
      <c r="KEK31" s="8"/>
      <c r="KEL31" s="8"/>
      <c r="KEM31" s="8"/>
      <c r="KEN31" s="8"/>
      <c r="KEO31" s="8"/>
      <c r="KEP31" s="8"/>
      <c r="KEQ31" s="8"/>
      <c r="KER31" s="8"/>
      <c r="KES31" s="8"/>
      <c r="KET31" s="8"/>
      <c r="KEU31" s="8"/>
      <c r="KEV31" s="8"/>
      <c r="KEW31" s="8"/>
      <c r="KEX31" s="8"/>
      <c r="KEY31" s="8"/>
      <c r="KEZ31" s="8"/>
      <c r="KFA31" s="8"/>
      <c r="KFB31" s="8"/>
      <c r="KFC31" s="8"/>
      <c r="KFD31" s="8"/>
      <c r="KFE31" s="8"/>
      <c r="KFF31" s="8"/>
      <c r="KFG31" s="8"/>
      <c r="KFH31" s="8"/>
      <c r="KFI31" s="8"/>
      <c r="KFJ31" s="8"/>
      <c r="KFK31" s="8"/>
      <c r="KFL31" s="8"/>
      <c r="KFM31" s="8"/>
      <c r="KFN31" s="8"/>
      <c r="KFO31" s="8"/>
      <c r="KFP31" s="8"/>
      <c r="KFQ31" s="8"/>
      <c r="KFR31" s="8"/>
      <c r="KFS31" s="8"/>
      <c r="KFT31" s="8"/>
      <c r="KFU31" s="8"/>
      <c r="KFV31" s="8"/>
      <c r="KFW31" s="8"/>
      <c r="KFX31" s="8"/>
      <c r="KFY31" s="8"/>
      <c r="KFZ31" s="8"/>
      <c r="KGA31" s="8"/>
      <c r="KGB31" s="8"/>
      <c r="KGC31" s="8"/>
      <c r="KGD31" s="8"/>
      <c r="KGE31" s="8"/>
      <c r="KGF31" s="8"/>
      <c r="KGG31" s="8"/>
      <c r="KGH31" s="8"/>
      <c r="KGI31" s="8"/>
      <c r="KGJ31" s="8"/>
      <c r="KGK31" s="8"/>
      <c r="KGL31" s="8"/>
      <c r="KGM31" s="8"/>
      <c r="KGN31" s="8"/>
      <c r="KGO31" s="8"/>
      <c r="KGP31" s="8"/>
      <c r="KGQ31" s="8"/>
      <c r="KGR31" s="8"/>
      <c r="KGS31" s="8"/>
      <c r="KGT31" s="8"/>
      <c r="KGU31" s="8"/>
      <c r="KGV31" s="8"/>
      <c r="KGW31" s="8"/>
      <c r="KGX31" s="8"/>
      <c r="KGY31" s="8"/>
      <c r="KGZ31" s="8"/>
      <c r="KHA31" s="8"/>
      <c r="KHB31" s="8"/>
      <c r="KHC31" s="8"/>
      <c r="KHD31" s="8"/>
      <c r="KHE31" s="8"/>
      <c r="KHF31" s="8"/>
      <c r="KHG31" s="8"/>
      <c r="KHH31" s="8"/>
      <c r="KHI31" s="8"/>
      <c r="KHJ31" s="8"/>
      <c r="KHK31" s="8"/>
      <c r="KHL31" s="8"/>
      <c r="KHM31" s="8"/>
      <c r="KHN31" s="8"/>
      <c r="KHO31" s="8"/>
      <c r="KHP31" s="8"/>
      <c r="KHQ31" s="8"/>
      <c r="KHR31" s="8"/>
      <c r="KHS31" s="8"/>
      <c r="KHT31" s="8"/>
      <c r="KHU31" s="8"/>
      <c r="KHV31" s="8"/>
      <c r="KHW31" s="8"/>
      <c r="KHX31" s="8"/>
      <c r="KHY31" s="8"/>
      <c r="KHZ31" s="8"/>
      <c r="KIA31" s="8"/>
      <c r="KIB31" s="8"/>
      <c r="KIC31" s="8"/>
      <c r="KID31" s="8"/>
      <c r="KIE31" s="8"/>
      <c r="KIF31" s="8"/>
      <c r="KIG31" s="8"/>
      <c r="KIH31" s="8"/>
      <c r="KII31" s="8"/>
      <c r="KIJ31" s="8"/>
      <c r="KIK31" s="8"/>
      <c r="KIL31" s="8"/>
      <c r="KIM31" s="8"/>
      <c r="KIN31" s="8"/>
      <c r="KIO31" s="8"/>
      <c r="KIP31" s="8"/>
      <c r="KIQ31" s="8"/>
      <c r="KIR31" s="8"/>
      <c r="KIS31" s="8"/>
      <c r="KIT31" s="8"/>
      <c r="KIU31" s="8"/>
      <c r="KIV31" s="8"/>
      <c r="KIW31" s="8"/>
      <c r="KIX31" s="8"/>
      <c r="KIY31" s="8"/>
      <c r="KIZ31" s="8"/>
      <c r="KJA31" s="8"/>
      <c r="KJB31" s="8"/>
      <c r="KJC31" s="8"/>
      <c r="KJD31" s="8"/>
      <c r="KJE31" s="8"/>
      <c r="KJF31" s="8"/>
      <c r="KJG31" s="8"/>
      <c r="KJH31" s="8"/>
      <c r="KJI31" s="8"/>
      <c r="KJJ31" s="8"/>
      <c r="KJK31" s="8"/>
      <c r="KJL31" s="8"/>
      <c r="KJM31" s="8"/>
      <c r="KJN31" s="8"/>
      <c r="KJO31" s="8"/>
      <c r="KJP31" s="8"/>
      <c r="KJQ31" s="8"/>
      <c r="KJR31" s="8"/>
      <c r="KJS31" s="8"/>
      <c r="KJT31" s="8"/>
      <c r="KJU31" s="8"/>
      <c r="KJV31" s="8"/>
      <c r="KJW31" s="8"/>
      <c r="KJX31" s="8"/>
      <c r="KJY31" s="8"/>
      <c r="KJZ31" s="8"/>
      <c r="KKA31" s="8"/>
      <c r="KKB31" s="8"/>
      <c r="KKC31" s="8"/>
      <c r="KKD31" s="8"/>
      <c r="KKE31" s="8"/>
      <c r="KKF31" s="8"/>
      <c r="KKG31" s="8"/>
      <c r="KKH31" s="8"/>
      <c r="KKI31" s="8"/>
      <c r="KKJ31" s="8"/>
      <c r="KKK31" s="8"/>
      <c r="KKL31" s="8"/>
      <c r="KKM31" s="8"/>
      <c r="KKN31" s="8"/>
      <c r="KKO31" s="8"/>
      <c r="KKP31" s="8"/>
      <c r="KKQ31" s="8"/>
      <c r="KKR31" s="8"/>
      <c r="KKS31" s="8"/>
      <c r="KKT31" s="8"/>
      <c r="KKU31" s="8"/>
      <c r="KKV31" s="8"/>
      <c r="KKW31" s="8"/>
      <c r="KKX31" s="8"/>
      <c r="KKY31" s="8"/>
      <c r="KKZ31" s="8"/>
      <c r="KLA31" s="8"/>
      <c r="KLB31" s="8"/>
      <c r="KLC31" s="8"/>
      <c r="KLD31" s="8"/>
      <c r="KLE31" s="8"/>
      <c r="KLF31" s="8"/>
      <c r="KLG31" s="8"/>
      <c r="KLH31" s="8"/>
      <c r="KLI31" s="8"/>
      <c r="KLJ31" s="8"/>
      <c r="KLK31" s="8"/>
      <c r="KLL31" s="8"/>
      <c r="KLM31" s="8"/>
      <c r="KLN31" s="8"/>
      <c r="KLO31" s="8"/>
      <c r="KLP31" s="8"/>
      <c r="KLQ31" s="8"/>
      <c r="KLR31" s="8"/>
      <c r="KLS31" s="8"/>
      <c r="KLT31" s="8"/>
      <c r="KLU31" s="8"/>
      <c r="KLV31" s="8"/>
      <c r="KLW31" s="8"/>
      <c r="KLX31" s="8"/>
      <c r="KLY31" s="8"/>
      <c r="KLZ31" s="8"/>
      <c r="KMA31" s="8"/>
      <c r="KMB31" s="8"/>
      <c r="KMC31" s="8"/>
      <c r="KMD31" s="8"/>
      <c r="KME31" s="8"/>
      <c r="KMF31" s="8"/>
      <c r="KMG31" s="8"/>
      <c r="KMH31" s="8"/>
      <c r="KMI31" s="8"/>
      <c r="KMJ31" s="8"/>
      <c r="KMK31" s="8"/>
      <c r="KML31" s="8"/>
      <c r="KMM31" s="8"/>
      <c r="KMN31" s="8"/>
      <c r="KMO31" s="8"/>
      <c r="KMP31" s="8"/>
      <c r="KMQ31" s="8"/>
      <c r="KMR31" s="8"/>
      <c r="KMS31" s="8"/>
      <c r="KMT31" s="8"/>
      <c r="KMU31" s="8"/>
      <c r="KMV31" s="8"/>
      <c r="KMW31" s="8"/>
      <c r="KMX31" s="8"/>
      <c r="KMY31" s="8"/>
      <c r="KMZ31" s="8"/>
      <c r="KNA31" s="8"/>
      <c r="KNB31" s="8"/>
      <c r="KNC31" s="8"/>
      <c r="KND31" s="8"/>
      <c r="KNE31" s="8"/>
      <c r="KNF31" s="8"/>
      <c r="KNG31" s="8"/>
      <c r="KNH31" s="8"/>
      <c r="KNI31" s="8"/>
      <c r="KNJ31" s="8"/>
      <c r="KNK31" s="8"/>
      <c r="KNL31" s="8"/>
      <c r="KNM31" s="8"/>
      <c r="KNN31" s="8"/>
      <c r="KNO31" s="8"/>
      <c r="KNP31" s="8"/>
      <c r="KNQ31" s="8"/>
      <c r="KNR31" s="8"/>
      <c r="KNS31" s="8"/>
      <c r="KNT31" s="8"/>
      <c r="KNU31" s="8"/>
      <c r="KNV31" s="8"/>
      <c r="KNW31" s="8"/>
      <c r="KNX31" s="8"/>
      <c r="KNY31" s="8"/>
      <c r="KNZ31" s="8"/>
      <c r="KOA31" s="8"/>
      <c r="KOB31" s="8"/>
      <c r="KOC31" s="8"/>
      <c r="KOD31" s="8"/>
      <c r="KOE31" s="8"/>
      <c r="KOF31" s="8"/>
      <c r="KOG31" s="8"/>
      <c r="KOH31" s="8"/>
      <c r="KOI31" s="8"/>
      <c r="KOJ31" s="8"/>
      <c r="KOK31" s="8"/>
      <c r="KOL31" s="8"/>
      <c r="KOM31" s="8"/>
      <c r="KON31" s="8"/>
      <c r="KOO31" s="8"/>
      <c r="KOP31" s="8"/>
      <c r="KOQ31" s="8"/>
      <c r="KOR31" s="8"/>
      <c r="KOS31" s="8"/>
      <c r="KOT31" s="8"/>
      <c r="KOU31" s="8"/>
      <c r="KOV31" s="8"/>
      <c r="KOW31" s="8"/>
      <c r="KOX31" s="8"/>
      <c r="KOY31" s="8"/>
      <c r="KOZ31" s="8"/>
      <c r="KPA31" s="8"/>
      <c r="KPB31" s="8"/>
      <c r="KPC31" s="8"/>
      <c r="KPD31" s="8"/>
      <c r="KPE31" s="8"/>
      <c r="KPF31" s="8"/>
      <c r="KPG31" s="8"/>
      <c r="KPH31" s="8"/>
      <c r="KPI31" s="8"/>
      <c r="KPJ31" s="8"/>
      <c r="KPK31" s="8"/>
      <c r="KPL31" s="8"/>
      <c r="KPM31" s="8"/>
      <c r="KPN31" s="8"/>
      <c r="KPO31" s="8"/>
      <c r="KPP31" s="8"/>
      <c r="KPQ31" s="8"/>
      <c r="KPR31" s="8"/>
      <c r="KPS31" s="8"/>
      <c r="KPT31" s="8"/>
      <c r="KPU31" s="8"/>
      <c r="KPV31" s="8"/>
      <c r="KPW31" s="8"/>
      <c r="KPX31" s="8"/>
      <c r="KPY31" s="8"/>
      <c r="KPZ31" s="8"/>
      <c r="KQA31" s="8"/>
      <c r="KQB31" s="8"/>
      <c r="KQC31" s="8"/>
      <c r="KQD31" s="8"/>
      <c r="KQE31" s="8"/>
      <c r="KQF31" s="8"/>
      <c r="KQG31" s="8"/>
      <c r="KQH31" s="8"/>
      <c r="KQI31" s="8"/>
      <c r="KQJ31" s="8"/>
      <c r="KQK31" s="8"/>
      <c r="KQL31" s="8"/>
      <c r="KQM31" s="8"/>
      <c r="KQN31" s="8"/>
      <c r="KQO31" s="8"/>
      <c r="KQP31" s="8"/>
      <c r="KQQ31" s="8"/>
      <c r="KQR31" s="8"/>
      <c r="KQS31" s="8"/>
      <c r="KQT31" s="8"/>
      <c r="KQU31" s="8"/>
      <c r="KQV31" s="8"/>
      <c r="KQW31" s="8"/>
      <c r="KQX31" s="8"/>
      <c r="KQY31" s="8"/>
      <c r="KQZ31" s="8"/>
      <c r="KRA31" s="8"/>
      <c r="KRB31" s="8"/>
      <c r="KRC31" s="8"/>
      <c r="KRD31" s="8"/>
      <c r="KRE31" s="8"/>
      <c r="KRF31" s="8"/>
      <c r="KRG31" s="8"/>
      <c r="KRH31" s="8"/>
      <c r="KRI31" s="8"/>
      <c r="KRJ31" s="8"/>
      <c r="KRK31" s="8"/>
      <c r="KRL31" s="8"/>
      <c r="KRM31" s="8"/>
      <c r="KRN31" s="8"/>
      <c r="KRO31" s="8"/>
      <c r="KRP31" s="8"/>
      <c r="KRQ31" s="8"/>
      <c r="KRR31" s="8"/>
      <c r="KRS31" s="8"/>
      <c r="KRT31" s="8"/>
      <c r="KRU31" s="8"/>
      <c r="KRV31" s="8"/>
      <c r="KRW31" s="8"/>
      <c r="KRX31" s="8"/>
      <c r="KRY31" s="8"/>
      <c r="KRZ31" s="8"/>
      <c r="KSA31" s="8"/>
      <c r="KSB31" s="8"/>
      <c r="KSC31" s="8"/>
      <c r="KSD31" s="8"/>
      <c r="KSE31" s="8"/>
      <c r="KSF31" s="8"/>
      <c r="KSG31" s="8"/>
      <c r="KSH31" s="8"/>
      <c r="KSI31" s="8"/>
      <c r="KSJ31" s="8"/>
      <c r="KSK31" s="8"/>
      <c r="KSL31" s="8"/>
      <c r="KSM31" s="8"/>
      <c r="KSN31" s="8"/>
      <c r="KSO31" s="8"/>
      <c r="KSP31" s="8"/>
      <c r="KSQ31" s="8"/>
      <c r="KSR31" s="8"/>
      <c r="KSS31" s="8"/>
      <c r="KST31" s="8"/>
      <c r="KSU31" s="8"/>
      <c r="KSV31" s="8"/>
      <c r="KSW31" s="8"/>
      <c r="KSX31" s="8"/>
      <c r="KSY31" s="8"/>
      <c r="KSZ31" s="8"/>
      <c r="KTA31" s="8"/>
      <c r="KTB31" s="8"/>
      <c r="KTC31" s="8"/>
      <c r="KTD31" s="8"/>
      <c r="KTE31" s="8"/>
      <c r="KTF31" s="8"/>
      <c r="KTG31" s="8"/>
      <c r="KTH31" s="8"/>
      <c r="KTI31" s="8"/>
      <c r="KTJ31" s="8"/>
      <c r="KTK31" s="8"/>
      <c r="KTL31" s="8"/>
      <c r="KTM31" s="8"/>
      <c r="KTN31" s="8"/>
      <c r="KTO31" s="8"/>
      <c r="KTP31" s="8"/>
      <c r="KTQ31" s="8"/>
      <c r="KTR31" s="8"/>
      <c r="KTS31" s="8"/>
      <c r="KTT31" s="8"/>
      <c r="KTU31" s="8"/>
      <c r="KTV31" s="8"/>
      <c r="KTW31" s="8"/>
      <c r="KTX31" s="8"/>
      <c r="KTY31" s="8"/>
      <c r="KTZ31" s="8"/>
      <c r="KUA31" s="8"/>
      <c r="KUB31" s="8"/>
      <c r="KUC31" s="8"/>
      <c r="KUD31" s="8"/>
      <c r="KUE31" s="8"/>
      <c r="KUF31" s="8"/>
      <c r="KUG31" s="8"/>
      <c r="KUH31" s="8"/>
      <c r="KUI31" s="8"/>
      <c r="KUJ31" s="8"/>
      <c r="KUK31" s="8"/>
      <c r="KUL31" s="8"/>
      <c r="KUM31" s="8"/>
      <c r="KUN31" s="8"/>
      <c r="KUO31" s="8"/>
      <c r="KUP31" s="8"/>
      <c r="KUQ31" s="8"/>
      <c r="KUR31" s="8"/>
      <c r="KUS31" s="8"/>
      <c r="KUT31" s="8"/>
      <c r="KUU31" s="8"/>
      <c r="KUV31" s="8"/>
      <c r="KUW31" s="8"/>
      <c r="KUX31" s="8"/>
      <c r="KUY31" s="8"/>
      <c r="KUZ31" s="8"/>
      <c r="KVA31" s="8"/>
      <c r="KVB31" s="8"/>
      <c r="KVC31" s="8"/>
      <c r="KVD31" s="8"/>
      <c r="KVE31" s="8"/>
      <c r="KVF31" s="8"/>
      <c r="KVG31" s="8"/>
      <c r="KVH31" s="8"/>
      <c r="KVI31" s="8"/>
      <c r="KVJ31" s="8"/>
      <c r="KVK31" s="8"/>
      <c r="KVL31" s="8"/>
      <c r="KVM31" s="8"/>
      <c r="KVN31" s="8"/>
      <c r="KVO31" s="8"/>
      <c r="KVP31" s="8"/>
      <c r="KVQ31" s="8"/>
      <c r="KVR31" s="8"/>
      <c r="KVS31" s="8"/>
      <c r="KVT31" s="8"/>
      <c r="KVU31" s="8"/>
      <c r="KVV31" s="8"/>
      <c r="KVW31" s="8"/>
      <c r="KVX31" s="8"/>
      <c r="KVY31" s="8"/>
      <c r="KVZ31" s="8"/>
      <c r="KWA31" s="8"/>
      <c r="KWB31" s="8"/>
      <c r="KWC31" s="8"/>
      <c r="KWD31" s="8"/>
      <c r="KWE31" s="8"/>
      <c r="KWF31" s="8"/>
      <c r="KWG31" s="8"/>
      <c r="KWH31" s="8"/>
      <c r="KWI31" s="8"/>
      <c r="KWJ31" s="8"/>
      <c r="KWK31" s="8"/>
      <c r="KWL31" s="8"/>
      <c r="KWM31" s="8"/>
      <c r="KWN31" s="8"/>
      <c r="KWO31" s="8"/>
      <c r="KWP31" s="8"/>
      <c r="KWQ31" s="8"/>
      <c r="KWR31" s="8"/>
      <c r="KWS31" s="8"/>
      <c r="KWT31" s="8"/>
      <c r="KWU31" s="8"/>
      <c r="KWV31" s="8"/>
      <c r="KWW31" s="8"/>
      <c r="KWX31" s="8"/>
      <c r="KWY31" s="8"/>
      <c r="KWZ31" s="8"/>
      <c r="KXA31" s="8"/>
      <c r="KXB31" s="8"/>
      <c r="KXC31" s="8"/>
      <c r="KXD31" s="8"/>
      <c r="KXE31" s="8"/>
      <c r="KXF31" s="8"/>
      <c r="KXG31" s="8"/>
      <c r="KXH31" s="8"/>
      <c r="KXI31" s="8"/>
      <c r="KXJ31" s="8"/>
      <c r="KXK31" s="8"/>
      <c r="KXL31" s="8"/>
      <c r="KXM31" s="8"/>
      <c r="KXN31" s="8"/>
      <c r="KXO31" s="8"/>
      <c r="KXP31" s="8"/>
      <c r="KXQ31" s="8"/>
      <c r="KXR31" s="8"/>
      <c r="KXS31" s="8"/>
      <c r="KXT31" s="8"/>
      <c r="KXU31" s="8"/>
      <c r="KXV31" s="8"/>
      <c r="KXW31" s="8"/>
      <c r="KXX31" s="8"/>
      <c r="KXY31" s="8"/>
      <c r="KXZ31" s="8"/>
      <c r="KYA31" s="8"/>
      <c r="KYB31" s="8"/>
      <c r="KYC31" s="8"/>
      <c r="KYD31" s="8"/>
      <c r="KYE31" s="8"/>
      <c r="KYF31" s="8"/>
      <c r="KYG31" s="8"/>
      <c r="KYH31" s="8"/>
      <c r="KYI31" s="8"/>
      <c r="KYJ31" s="8"/>
      <c r="KYK31" s="8"/>
      <c r="KYL31" s="8"/>
      <c r="KYM31" s="8"/>
      <c r="KYN31" s="8"/>
      <c r="KYO31" s="8"/>
      <c r="KYP31" s="8"/>
      <c r="KYQ31" s="8"/>
      <c r="KYR31" s="8"/>
      <c r="KYS31" s="8"/>
      <c r="KYT31" s="8"/>
      <c r="KYU31" s="8"/>
      <c r="KYV31" s="8"/>
      <c r="KYW31" s="8"/>
      <c r="KYX31" s="8"/>
      <c r="KYY31" s="8"/>
      <c r="KYZ31" s="8"/>
      <c r="KZA31" s="8"/>
      <c r="KZB31" s="8"/>
      <c r="KZC31" s="8"/>
      <c r="KZD31" s="8"/>
      <c r="KZE31" s="8"/>
      <c r="KZF31" s="8"/>
      <c r="KZG31" s="8"/>
      <c r="KZH31" s="8"/>
      <c r="KZI31" s="8"/>
      <c r="KZJ31" s="8"/>
      <c r="KZK31" s="8"/>
      <c r="KZL31" s="8"/>
      <c r="KZM31" s="8"/>
      <c r="KZN31" s="8"/>
      <c r="KZO31" s="8"/>
      <c r="KZP31" s="8"/>
      <c r="KZQ31" s="8"/>
      <c r="KZR31" s="8"/>
      <c r="KZS31" s="8"/>
      <c r="KZT31" s="8"/>
      <c r="KZU31" s="8"/>
      <c r="KZV31" s="8"/>
      <c r="KZW31" s="8"/>
      <c r="KZX31" s="8"/>
      <c r="KZY31" s="8"/>
      <c r="KZZ31" s="8"/>
      <c r="LAA31" s="8"/>
      <c r="LAB31" s="8"/>
      <c r="LAC31" s="8"/>
      <c r="LAD31" s="8"/>
      <c r="LAE31" s="8"/>
      <c r="LAF31" s="8"/>
      <c r="LAG31" s="8"/>
      <c r="LAH31" s="8"/>
      <c r="LAI31" s="8"/>
      <c r="LAJ31" s="8"/>
      <c r="LAK31" s="8"/>
      <c r="LAL31" s="8"/>
      <c r="LAM31" s="8"/>
      <c r="LAN31" s="8"/>
      <c r="LAO31" s="8"/>
      <c r="LAP31" s="8"/>
      <c r="LAQ31" s="8"/>
      <c r="LAR31" s="8"/>
      <c r="LAS31" s="8"/>
      <c r="LAT31" s="8"/>
      <c r="LAU31" s="8"/>
      <c r="LAV31" s="8"/>
      <c r="LAW31" s="8"/>
      <c r="LAX31" s="8"/>
      <c r="LAY31" s="8"/>
      <c r="LAZ31" s="8"/>
      <c r="LBA31" s="8"/>
      <c r="LBB31" s="8"/>
      <c r="LBC31" s="8"/>
      <c r="LBD31" s="8"/>
      <c r="LBE31" s="8"/>
      <c r="LBF31" s="8"/>
      <c r="LBG31" s="8"/>
      <c r="LBH31" s="8"/>
      <c r="LBI31" s="8"/>
      <c r="LBJ31" s="8"/>
      <c r="LBK31" s="8"/>
      <c r="LBL31" s="8"/>
      <c r="LBM31" s="8"/>
      <c r="LBN31" s="8"/>
      <c r="LBO31" s="8"/>
      <c r="LBP31" s="8"/>
      <c r="LBQ31" s="8"/>
      <c r="LBR31" s="8"/>
      <c r="LBS31" s="8"/>
      <c r="LBT31" s="8"/>
      <c r="LBU31" s="8"/>
      <c r="LBV31" s="8"/>
      <c r="LBW31" s="8"/>
      <c r="LBX31" s="8"/>
      <c r="LBY31" s="8"/>
      <c r="LBZ31" s="8"/>
      <c r="LCA31" s="8"/>
      <c r="LCB31" s="8"/>
      <c r="LCC31" s="8"/>
      <c r="LCD31" s="8"/>
      <c r="LCE31" s="8"/>
      <c r="LCF31" s="8"/>
      <c r="LCG31" s="8"/>
      <c r="LCH31" s="8"/>
      <c r="LCI31" s="8"/>
      <c r="LCJ31" s="8"/>
      <c r="LCK31" s="8"/>
      <c r="LCL31" s="8"/>
      <c r="LCM31" s="8"/>
      <c r="LCN31" s="8"/>
      <c r="LCO31" s="8"/>
      <c r="LCP31" s="8"/>
      <c r="LCQ31" s="8"/>
      <c r="LCR31" s="8"/>
      <c r="LCS31" s="8"/>
      <c r="LCT31" s="8"/>
      <c r="LCU31" s="8"/>
      <c r="LCV31" s="8"/>
      <c r="LCW31" s="8"/>
      <c r="LCX31" s="8"/>
      <c r="LCY31" s="8"/>
      <c r="LCZ31" s="8"/>
      <c r="LDA31" s="8"/>
      <c r="LDB31" s="8"/>
      <c r="LDC31" s="8"/>
      <c r="LDD31" s="8"/>
      <c r="LDE31" s="8"/>
      <c r="LDF31" s="8"/>
      <c r="LDG31" s="8"/>
      <c r="LDH31" s="8"/>
      <c r="LDI31" s="8"/>
      <c r="LDJ31" s="8"/>
      <c r="LDK31" s="8"/>
      <c r="LDL31" s="8"/>
      <c r="LDM31" s="8"/>
      <c r="LDN31" s="8"/>
      <c r="LDO31" s="8"/>
      <c r="LDP31" s="8"/>
      <c r="LDQ31" s="8"/>
      <c r="LDR31" s="8"/>
      <c r="LDS31" s="8"/>
      <c r="LDT31" s="8"/>
      <c r="LDU31" s="8"/>
      <c r="LDV31" s="8"/>
      <c r="LDW31" s="8"/>
      <c r="LDX31" s="8"/>
      <c r="LDY31" s="8"/>
      <c r="LDZ31" s="8"/>
      <c r="LEA31" s="8"/>
      <c r="LEB31" s="8"/>
      <c r="LEC31" s="8"/>
      <c r="LED31" s="8"/>
      <c r="LEE31" s="8"/>
      <c r="LEF31" s="8"/>
      <c r="LEG31" s="8"/>
      <c r="LEH31" s="8"/>
      <c r="LEI31" s="8"/>
      <c r="LEJ31" s="8"/>
      <c r="LEK31" s="8"/>
      <c r="LEL31" s="8"/>
      <c r="LEM31" s="8"/>
      <c r="LEN31" s="8"/>
      <c r="LEO31" s="8"/>
      <c r="LEP31" s="8"/>
      <c r="LEQ31" s="8"/>
      <c r="LER31" s="8"/>
      <c r="LES31" s="8"/>
      <c r="LET31" s="8"/>
      <c r="LEU31" s="8"/>
      <c r="LEV31" s="8"/>
      <c r="LEW31" s="8"/>
      <c r="LEX31" s="8"/>
      <c r="LEY31" s="8"/>
      <c r="LEZ31" s="8"/>
      <c r="LFA31" s="8"/>
      <c r="LFB31" s="8"/>
      <c r="LFC31" s="8"/>
      <c r="LFD31" s="8"/>
      <c r="LFE31" s="8"/>
      <c r="LFF31" s="8"/>
      <c r="LFG31" s="8"/>
      <c r="LFH31" s="8"/>
      <c r="LFI31" s="8"/>
      <c r="LFJ31" s="8"/>
      <c r="LFK31" s="8"/>
      <c r="LFL31" s="8"/>
      <c r="LFM31" s="8"/>
      <c r="LFN31" s="8"/>
      <c r="LFO31" s="8"/>
      <c r="LFP31" s="8"/>
      <c r="LFQ31" s="8"/>
      <c r="LFR31" s="8"/>
      <c r="LFS31" s="8"/>
      <c r="LFT31" s="8"/>
      <c r="LFU31" s="8"/>
      <c r="LFV31" s="8"/>
      <c r="LFW31" s="8"/>
      <c r="LFX31" s="8"/>
      <c r="LFY31" s="8"/>
      <c r="LFZ31" s="8"/>
      <c r="LGA31" s="8"/>
      <c r="LGB31" s="8"/>
      <c r="LGC31" s="8"/>
      <c r="LGD31" s="8"/>
      <c r="LGE31" s="8"/>
      <c r="LGF31" s="8"/>
      <c r="LGG31" s="8"/>
      <c r="LGH31" s="8"/>
      <c r="LGI31" s="8"/>
      <c r="LGJ31" s="8"/>
      <c r="LGK31" s="8"/>
      <c r="LGL31" s="8"/>
      <c r="LGM31" s="8"/>
      <c r="LGN31" s="8"/>
      <c r="LGO31" s="8"/>
      <c r="LGP31" s="8"/>
      <c r="LGQ31" s="8"/>
      <c r="LGR31" s="8"/>
      <c r="LGS31" s="8"/>
      <c r="LGT31" s="8"/>
      <c r="LGU31" s="8"/>
      <c r="LGV31" s="8"/>
      <c r="LGW31" s="8"/>
      <c r="LGX31" s="8"/>
      <c r="LGY31" s="8"/>
      <c r="LGZ31" s="8"/>
      <c r="LHA31" s="8"/>
      <c r="LHB31" s="8"/>
      <c r="LHC31" s="8"/>
      <c r="LHD31" s="8"/>
      <c r="LHE31" s="8"/>
      <c r="LHF31" s="8"/>
      <c r="LHG31" s="8"/>
      <c r="LHH31" s="8"/>
      <c r="LHI31" s="8"/>
      <c r="LHJ31" s="8"/>
      <c r="LHK31" s="8"/>
      <c r="LHL31" s="8"/>
      <c r="LHM31" s="8"/>
      <c r="LHN31" s="8"/>
      <c r="LHO31" s="8"/>
      <c r="LHP31" s="8"/>
      <c r="LHQ31" s="8"/>
      <c r="LHR31" s="8"/>
      <c r="LHS31" s="8"/>
      <c r="LHT31" s="8"/>
      <c r="LHU31" s="8"/>
      <c r="LHV31" s="8"/>
      <c r="LHW31" s="8"/>
      <c r="LHX31" s="8"/>
      <c r="LHY31" s="8"/>
      <c r="LHZ31" s="8"/>
      <c r="LIA31" s="8"/>
      <c r="LIB31" s="8"/>
      <c r="LIC31" s="8"/>
      <c r="LID31" s="8"/>
      <c r="LIE31" s="8"/>
      <c r="LIF31" s="8"/>
      <c r="LIG31" s="8"/>
      <c r="LIH31" s="8"/>
      <c r="LII31" s="8"/>
      <c r="LIJ31" s="8"/>
      <c r="LIK31" s="8"/>
      <c r="LIL31" s="8"/>
      <c r="LIM31" s="8"/>
      <c r="LIN31" s="8"/>
      <c r="LIO31" s="8"/>
      <c r="LIP31" s="8"/>
      <c r="LIQ31" s="8"/>
      <c r="LIR31" s="8"/>
      <c r="LIS31" s="8"/>
      <c r="LIT31" s="8"/>
      <c r="LIU31" s="8"/>
      <c r="LIV31" s="8"/>
      <c r="LIW31" s="8"/>
      <c r="LIX31" s="8"/>
      <c r="LIY31" s="8"/>
      <c r="LIZ31" s="8"/>
      <c r="LJA31" s="8"/>
      <c r="LJB31" s="8"/>
      <c r="LJC31" s="8"/>
      <c r="LJD31" s="8"/>
      <c r="LJE31" s="8"/>
      <c r="LJF31" s="8"/>
      <c r="LJG31" s="8"/>
      <c r="LJH31" s="8"/>
      <c r="LJI31" s="8"/>
      <c r="LJJ31" s="8"/>
      <c r="LJK31" s="8"/>
      <c r="LJL31" s="8"/>
      <c r="LJM31" s="8"/>
      <c r="LJN31" s="8"/>
      <c r="LJO31" s="8"/>
      <c r="LJP31" s="8"/>
      <c r="LJQ31" s="8"/>
      <c r="LJR31" s="8"/>
      <c r="LJS31" s="8"/>
      <c r="LJT31" s="8"/>
      <c r="LJU31" s="8"/>
      <c r="LJV31" s="8"/>
      <c r="LJW31" s="8"/>
      <c r="LJX31" s="8"/>
      <c r="LJY31" s="8"/>
      <c r="LJZ31" s="8"/>
      <c r="LKA31" s="8"/>
      <c r="LKB31" s="8"/>
      <c r="LKC31" s="8"/>
      <c r="LKD31" s="8"/>
      <c r="LKE31" s="8"/>
      <c r="LKF31" s="8"/>
      <c r="LKG31" s="8"/>
      <c r="LKH31" s="8"/>
      <c r="LKI31" s="8"/>
      <c r="LKJ31" s="8"/>
      <c r="LKK31" s="8"/>
      <c r="LKL31" s="8"/>
      <c r="LKM31" s="8"/>
      <c r="LKN31" s="8"/>
      <c r="LKO31" s="8"/>
      <c r="LKP31" s="8"/>
      <c r="LKQ31" s="8"/>
      <c r="LKR31" s="8"/>
      <c r="LKS31" s="8"/>
      <c r="LKT31" s="8"/>
      <c r="LKU31" s="8"/>
      <c r="LKV31" s="8"/>
      <c r="LKW31" s="8"/>
      <c r="LKX31" s="8"/>
      <c r="LKY31" s="8"/>
      <c r="LKZ31" s="8"/>
      <c r="LLA31" s="8"/>
      <c r="LLB31" s="8"/>
      <c r="LLC31" s="8"/>
      <c r="LLD31" s="8"/>
      <c r="LLE31" s="8"/>
      <c r="LLF31" s="8"/>
      <c r="LLG31" s="8"/>
      <c r="LLH31" s="8"/>
      <c r="LLI31" s="8"/>
      <c r="LLJ31" s="8"/>
      <c r="LLK31" s="8"/>
      <c r="LLL31" s="8"/>
      <c r="LLM31" s="8"/>
      <c r="LLN31" s="8"/>
      <c r="LLO31" s="8"/>
      <c r="LLP31" s="8"/>
      <c r="LLQ31" s="8"/>
      <c r="LLR31" s="8"/>
      <c r="LLS31" s="8"/>
      <c r="LLT31" s="8"/>
      <c r="LLU31" s="8"/>
      <c r="LLV31" s="8"/>
      <c r="LLW31" s="8"/>
      <c r="LLX31" s="8"/>
      <c r="LLY31" s="8"/>
      <c r="LLZ31" s="8"/>
      <c r="LMA31" s="8"/>
      <c r="LMB31" s="8"/>
      <c r="LMC31" s="8"/>
      <c r="LMD31" s="8"/>
      <c r="LME31" s="8"/>
      <c r="LMF31" s="8"/>
      <c r="LMG31" s="8"/>
      <c r="LMH31" s="8"/>
      <c r="LMI31" s="8"/>
      <c r="LMJ31" s="8"/>
      <c r="LMK31" s="8"/>
      <c r="LML31" s="8"/>
      <c r="LMM31" s="8"/>
      <c r="LMN31" s="8"/>
      <c r="LMO31" s="8"/>
      <c r="LMP31" s="8"/>
      <c r="LMQ31" s="8"/>
      <c r="LMR31" s="8"/>
      <c r="LMS31" s="8"/>
      <c r="LMT31" s="8"/>
      <c r="LMU31" s="8"/>
      <c r="LMV31" s="8"/>
      <c r="LMW31" s="8"/>
      <c r="LMX31" s="8"/>
      <c r="LMY31" s="8"/>
      <c r="LMZ31" s="8"/>
      <c r="LNA31" s="8"/>
      <c r="LNB31" s="8"/>
      <c r="LNC31" s="8"/>
      <c r="LND31" s="8"/>
      <c r="LNE31" s="8"/>
      <c r="LNF31" s="8"/>
      <c r="LNG31" s="8"/>
      <c r="LNH31" s="8"/>
      <c r="LNI31" s="8"/>
      <c r="LNJ31" s="8"/>
      <c r="LNK31" s="8"/>
      <c r="LNL31" s="8"/>
      <c r="LNM31" s="8"/>
      <c r="LNN31" s="8"/>
      <c r="LNO31" s="8"/>
      <c r="LNP31" s="8"/>
      <c r="LNQ31" s="8"/>
      <c r="LNR31" s="8"/>
      <c r="LNS31" s="8"/>
      <c r="LNT31" s="8"/>
      <c r="LNU31" s="8"/>
      <c r="LNV31" s="8"/>
      <c r="LNW31" s="8"/>
      <c r="LNX31" s="8"/>
      <c r="LNY31" s="8"/>
      <c r="LNZ31" s="8"/>
      <c r="LOA31" s="8"/>
      <c r="LOB31" s="8"/>
      <c r="LOC31" s="8"/>
      <c r="LOD31" s="8"/>
      <c r="LOE31" s="8"/>
      <c r="LOF31" s="8"/>
      <c r="LOG31" s="8"/>
      <c r="LOH31" s="8"/>
      <c r="LOI31" s="8"/>
      <c r="LOJ31" s="8"/>
      <c r="LOK31" s="8"/>
      <c r="LOL31" s="8"/>
      <c r="LOM31" s="8"/>
      <c r="LON31" s="8"/>
      <c r="LOO31" s="8"/>
      <c r="LOP31" s="8"/>
      <c r="LOQ31" s="8"/>
      <c r="LOR31" s="8"/>
      <c r="LOS31" s="8"/>
      <c r="LOT31" s="8"/>
      <c r="LOU31" s="8"/>
      <c r="LOV31" s="8"/>
      <c r="LOW31" s="8"/>
      <c r="LOX31" s="8"/>
      <c r="LOY31" s="8"/>
      <c r="LOZ31" s="8"/>
      <c r="LPA31" s="8"/>
      <c r="LPB31" s="8"/>
      <c r="LPC31" s="8"/>
      <c r="LPD31" s="8"/>
      <c r="LPE31" s="8"/>
      <c r="LPF31" s="8"/>
      <c r="LPG31" s="8"/>
      <c r="LPH31" s="8"/>
      <c r="LPI31" s="8"/>
      <c r="LPJ31" s="8"/>
      <c r="LPK31" s="8"/>
      <c r="LPL31" s="8"/>
      <c r="LPM31" s="8"/>
      <c r="LPN31" s="8"/>
      <c r="LPO31" s="8"/>
      <c r="LPP31" s="8"/>
      <c r="LPQ31" s="8"/>
      <c r="LPR31" s="8"/>
      <c r="LPS31" s="8"/>
      <c r="LPT31" s="8"/>
      <c r="LPU31" s="8"/>
      <c r="LPV31" s="8"/>
      <c r="LPW31" s="8"/>
      <c r="LPX31" s="8"/>
      <c r="LPY31" s="8"/>
      <c r="LPZ31" s="8"/>
      <c r="LQA31" s="8"/>
      <c r="LQB31" s="8"/>
      <c r="LQC31" s="8"/>
      <c r="LQD31" s="8"/>
      <c r="LQE31" s="8"/>
      <c r="LQF31" s="8"/>
      <c r="LQG31" s="8"/>
      <c r="LQH31" s="8"/>
      <c r="LQI31" s="8"/>
      <c r="LQJ31" s="8"/>
      <c r="LQK31" s="8"/>
      <c r="LQL31" s="8"/>
      <c r="LQM31" s="8"/>
      <c r="LQN31" s="8"/>
      <c r="LQO31" s="8"/>
      <c r="LQP31" s="8"/>
      <c r="LQQ31" s="8"/>
      <c r="LQR31" s="8"/>
      <c r="LQS31" s="8"/>
      <c r="LQT31" s="8"/>
      <c r="LQU31" s="8"/>
      <c r="LQV31" s="8"/>
      <c r="LQW31" s="8"/>
      <c r="LQX31" s="8"/>
      <c r="LQY31" s="8"/>
      <c r="LQZ31" s="8"/>
      <c r="LRA31" s="8"/>
      <c r="LRB31" s="8"/>
      <c r="LRC31" s="8"/>
      <c r="LRD31" s="8"/>
      <c r="LRE31" s="8"/>
      <c r="LRF31" s="8"/>
      <c r="LRG31" s="8"/>
      <c r="LRH31" s="8"/>
      <c r="LRI31" s="8"/>
      <c r="LRJ31" s="8"/>
      <c r="LRK31" s="8"/>
      <c r="LRL31" s="8"/>
      <c r="LRM31" s="8"/>
      <c r="LRN31" s="8"/>
      <c r="LRO31" s="8"/>
      <c r="LRP31" s="8"/>
      <c r="LRQ31" s="8"/>
      <c r="LRR31" s="8"/>
      <c r="LRS31" s="8"/>
      <c r="LRT31" s="8"/>
      <c r="LRU31" s="8"/>
      <c r="LRV31" s="8"/>
      <c r="LRW31" s="8"/>
      <c r="LRX31" s="8"/>
      <c r="LRY31" s="8"/>
      <c r="LRZ31" s="8"/>
      <c r="LSA31" s="8"/>
      <c r="LSB31" s="8"/>
      <c r="LSC31" s="8"/>
      <c r="LSD31" s="8"/>
      <c r="LSE31" s="8"/>
      <c r="LSF31" s="8"/>
      <c r="LSG31" s="8"/>
      <c r="LSH31" s="8"/>
      <c r="LSI31" s="8"/>
      <c r="LSJ31" s="8"/>
      <c r="LSK31" s="8"/>
      <c r="LSL31" s="8"/>
      <c r="LSM31" s="8"/>
      <c r="LSN31" s="8"/>
      <c r="LSO31" s="8"/>
      <c r="LSP31" s="8"/>
      <c r="LSQ31" s="8"/>
      <c r="LSR31" s="8"/>
      <c r="LSS31" s="8"/>
      <c r="LST31" s="8"/>
      <c r="LSU31" s="8"/>
      <c r="LSV31" s="8"/>
      <c r="LSW31" s="8"/>
      <c r="LSX31" s="8"/>
      <c r="LSY31" s="8"/>
      <c r="LSZ31" s="8"/>
      <c r="LTA31" s="8"/>
      <c r="LTB31" s="8"/>
      <c r="LTC31" s="8"/>
      <c r="LTD31" s="8"/>
      <c r="LTE31" s="8"/>
      <c r="LTF31" s="8"/>
      <c r="LTG31" s="8"/>
      <c r="LTH31" s="8"/>
      <c r="LTI31" s="8"/>
      <c r="LTJ31" s="8"/>
      <c r="LTK31" s="8"/>
      <c r="LTL31" s="8"/>
      <c r="LTM31" s="8"/>
      <c r="LTN31" s="8"/>
      <c r="LTO31" s="8"/>
      <c r="LTP31" s="8"/>
      <c r="LTQ31" s="8"/>
      <c r="LTR31" s="8"/>
      <c r="LTS31" s="8"/>
      <c r="LTT31" s="8"/>
      <c r="LTU31" s="8"/>
      <c r="LTV31" s="8"/>
      <c r="LTW31" s="8"/>
      <c r="LTX31" s="8"/>
      <c r="LTY31" s="8"/>
      <c r="LTZ31" s="8"/>
      <c r="LUA31" s="8"/>
      <c r="LUB31" s="8"/>
      <c r="LUC31" s="8"/>
      <c r="LUD31" s="8"/>
      <c r="LUE31" s="8"/>
      <c r="LUF31" s="8"/>
      <c r="LUG31" s="8"/>
      <c r="LUH31" s="8"/>
      <c r="LUI31" s="8"/>
      <c r="LUJ31" s="8"/>
      <c r="LUK31" s="8"/>
      <c r="LUL31" s="8"/>
      <c r="LUM31" s="8"/>
      <c r="LUN31" s="8"/>
      <c r="LUO31" s="8"/>
      <c r="LUP31" s="8"/>
      <c r="LUQ31" s="8"/>
      <c r="LUR31" s="8"/>
      <c r="LUS31" s="8"/>
      <c r="LUT31" s="8"/>
      <c r="LUU31" s="8"/>
      <c r="LUV31" s="8"/>
      <c r="LUW31" s="8"/>
      <c r="LUX31" s="8"/>
      <c r="LUY31" s="8"/>
      <c r="LUZ31" s="8"/>
      <c r="LVA31" s="8"/>
      <c r="LVB31" s="8"/>
      <c r="LVC31" s="8"/>
      <c r="LVD31" s="8"/>
      <c r="LVE31" s="8"/>
      <c r="LVF31" s="8"/>
      <c r="LVG31" s="8"/>
      <c r="LVH31" s="8"/>
      <c r="LVI31" s="8"/>
      <c r="LVJ31" s="8"/>
      <c r="LVK31" s="8"/>
      <c r="LVL31" s="8"/>
      <c r="LVM31" s="8"/>
      <c r="LVN31" s="8"/>
      <c r="LVO31" s="8"/>
      <c r="LVP31" s="8"/>
      <c r="LVQ31" s="8"/>
      <c r="LVR31" s="8"/>
      <c r="LVS31" s="8"/>
      <c r="LVT31" s="8"/>
      <c r="LVU31" s="8"/>
      <c r="LVV31" s="8"/>
      <c r="LVW31" s="8"/>
      <c r="LVX31" s="8"/>
      <c r="LVY31" s="8"/>
      <c r="LVZ31" s="8"/>
      <c r="LWA31" s="8"/>
      <c r="LWB31" s="8"/>
      <c r="LWC31" s="8"/>
      <c r="LWD31" s="8"/>
      <c r="LWE31" s="8"/>
      <c r="LWF31" s="8"/>
      <c r="LWG31" s="8"/>
      <c r="LWH31" s="8"/>
      <c r="LWI31" s="8"/>
      <c r="LWJ31" s="8"/>
      <c r="LWK31" s="8"/>
      <c r="LWL31" s="8"/>
      <c r="LWM31" s="8"/>
      <c r="LWN31" s="8"/>
      <c r="LWO31" s="8"/>
      <c r="LWP31" s="8"/>
      <c r="LWQ31" s="8"/>
      <c r="LWR31" s="8"/>
      <c r="LWS31" s="8"/>
      <c r="LWT31" s="8"/>
      <c r="LWU31" s="8"/>
      <c r="LWV31" s="8"/>
      <c r="LWW31" s="8"/>
      <c r="LWX31" s="8"/>
      <c r="LWY31" s="8"/>
      <c r="LWZ31" s="8"/>
      <c r="LXA31" s="8"/>
      <c r="LXB31" s="8"/>
      <c r="LXC31" s="8"/>
      <c r="LXD31" s="8"/>
      <c r="LXE31" s="8"/>
      <c r="LXF31" s="8"/>
      <c r="LXG31" s="8"/>
      <c r="LXH31" s="8"/>
      <c r="LXI31" s="8"/>
      <c r="LXJ31" s="8"/>
      <c r="LXK31" s="8"/>
      <c r="LXL31" s="8"/>
      <c r="LXM31" s="8"/>
      <c r="LXN31" s="8"/>
      <c r="LXO31" s="8"/>
      <c r="LXP31" s="8"/>
      <c r="LXQ31" s="8"/>
      <c r="LXR31" s="8"/>
      <c r="LXS31" s="8"/>
      <c r="LXT31" s="8"/>
      <c r="LXU31" s="8"/>
      <c r="LXV31" s="8"/>
      <c r="LXW31" s="8"/>
      <c r="LXX31" s="8"/>
      <c r="LXY31" s="8"/>
      <c r="LXZ31" s="8"/>
      <c r="LYA31" s="8"/>
      <c r="LYB31" s="8"/>
      <c r="LYC31" s="8"/>
      <c r="LYD31" s="8"/>
      <c r="LYE31" s="8"/>
      <c r="LYF31" s="8"/>
      <c r="LYG31" s="8"/>
      <c r="LYH31" s="8"/>
      <c r="LYI31" s="8"/>
      <c r="LYJ31" s="8"/>
      <c r="LYK31" s="8"/>
      <c r="LYL31" s="8"/>
      <c r="LYM31" s="8"/>
      <c r="LYN31" s="8"/>
      <c r="LYO31" s="8"/>
      <c r="LYP31" s="8"/>
      <c r="LYQ31" s="8"/>
      <c r="LYR31" s="8"/>
      <c r="LYS31" s="8"/>
      <c r="LYT31" s="8"/>
      <c r="LYU31" s="8"/>
      <c r="LYV31" s="8"/>
      <c r="LYW31" s="8"/>
      <c r="LYX31" s="8"/>
      <c r="LYY31" s="8"/>
      <c r="LYZ31" s="8"/>
      <c r="LZA31" s="8"/>
      <c r="LZB31" s="8"/>
      <c r="LZC31" s="8"/>
      <c r="LZD31" s="8"/>
      <c r="LZE31" s="8"/>
      <c r="LZF31" s="8"/>
      <c r="LZG31" s="8"/>
      <c r="LZH31" s="8"/>
      <c r="LZI31" s="8"/>
      <c r="LZJ31" s="8"/>
      <c r="LZK31" s="8"/>
      <c r="LZL31" s="8"/>
      <c r="LZM31" s="8"/>
      <c r="LZN31" s="8"/>
      <c r="LZO31" s="8"/>
      <c r="LZP31" s="8"/>
      <c r="LZQ31" s="8"/>
      <c r="LZR31" s="8"/>
      <c r="LZS31" s="8"/>
      <c r="LZT31" s="8"/>
      <c r="LZU31" s="8"/>
      <c r="LZV31" s="8"/>
      <c r="LZW31" s="8"/>
      <c r="LZX31" s="8"/>
      <c r="LZY31" s="8"/>
      <c r="LZZ31" s="8"/>
      <c r="MAA31" s="8"/>
      <c r="MAB31" s="8"/>
      <c r="MAC31" s="8"/>
      <c r="MAD31" s="8"/>
      <c r="MAE31" s="8"/>
      <c r="MAF31" s="8"/>
      <c r="MAG31" s="8"/>
      <c r="MAH31" s="8"/>
      <c r="MAI31" s="8"/>
      <c r="MAJ31" s="8"/>
      <c r="MAK31" s="8"/>
      <c r="MAL31" s="8"/>
      <c r="MAM31" s="8"/>
      <c r="MAN31" s="8"/>
      <c r="MAO31" s="8"/>
      <c r="MAP31" s="8"/>
      <c r="MAQ31" s="8"/>
      <c r="MAR31" s="8"/>
      <c r="MAS31" s="8"/>
      <c r="MAT31" s="8"/>
      <c r="MAU31" s="8"/>
      <c r="MAV31" s="8"/>
      <c r="MAW31" s="8"/>
      <c r="MAX31" s="8"/>
      <c r="MAY31" s="8"/>
      <c r="MAZ31" s="8"/>
      <c r="MBA31" s="8"/>
      <c r="MBB31" s="8"/>
      <c r="MBC31" s="8"/>
      <c r="MBD31" s="8"/>
      <c r="MBE31" s="8"/>
      <c r="MBF31" s="8"/>
      <c r="MBG31" s="8"/>
      <c r="MBH31" s="8"/>
      <c r="MBI31" s="8"/>
      <c r="MBJ31" s="8"/>
      <c r="MBK31" s="8"/>
      <c r="MBL31" s="8"/>
      <c r="MBM31" s="8"/>
      <c r="MBN31" s="8"/>
      <c r="MBO31" s="8"/>
      <c r="MBP31" s="8"/>
      <c r="MBQ31" s="8"/>
      <c r="MBR31" s="8"/>
      <c r="MBS31" s="8"/>
      <c r="MBT31" s="8"/>
      <c r="MBU31" s="8"/>
      <c r="MBV31" s="8"/>
      <c r="MBW31" s="8"/>
      <c r="MBX31" s="8"/>
      <c r="MBY31" s="8"/>
      <c r="MBZ31" s="8"/>
      <c r="MCA31" s="8"/>
      <c r="MCB31" s="8"/>
      <c r="MCC31" s="8"/>
      <c r="MCD31" s="8"/>
      <c r="MCE31" s="8"/>
      <c r="MCF31" s="8"/>
      <c r="MCG31" s="8"/>
      <c r="MCH31" s="8"/>
      <c r="MCI31" s="8"/>
      <c r="MCJ31" s="8"/>
      <c r="MCK31" s="8"/>
      <c r="MCL31" s="8"/>
      <c r="MCM31" s="8"/>
      <c r="MCN31" s="8"/>
      <c r="MCO31" s="8"/>
      <c r="MCP31" s="8"/>
      <c r="MCQ31" s="8"/>
      <c r="MCR31" s="8"/>
      <c r="MCS31" s="8"/>
      <c r="MCT31" s="8"/>
      <c r="MCU31" s="8"/>
      <c r="MCV31" s="8"/>
      <c r="MCW31" s="8"/>
      <c r="MCX31" s="8"/>
      <c r="MCY31" s="8"/>
      <c r="MCZ31" s="8"/>
      <c r="MDA31" s="8"/>
      <c r="MDB31" s="8"/>
      <c r="MDC31" s="8"/>
      <c r="MDD31" s="8"/>
      <c r="MDE31" s="8"/>
      <c r="MDF31" s="8"/>
      <c r="MDG31" s="8"/>
      <c r="MDH31" s="8"/>
      <c r="MDI31" s="8"/>
      <c r="MDJ31" s="8"/>
      <c r="MDK31" s="8"/>
      <c r="MDL31" s="8"/>
      <c r="MDM31" s="8"/>
      <c r="MDN31" s="8"/>
      <c r="MDO31" s="8"/>
      <c r="MDP31" s="8"/>
      <c r="MDQ31" s="8"/>
      <c r="MDR31" s="8"/>
      <c r="MDS31" s="8"/>
      <c r="MDT31" s="8"/>
      <c r="MDU31" s="8"/>
      <c r="MDV31" s="8"/>
      <c r="MDW31" s="8"/>
      <c r="MDX31" s="8"/>
      <c r="MDY31" s="8"/>
      <c r="MDZ31" s="8"/>
      <c r="MEA31" s="8"/>
      <c r="MEB31" s="8"/>
      <c r="MEC31" s="8"/>
      <c r="MED31" s="8"/>
      <c r="MEE31" s="8"/>
      <c r="MEF31" s="8"/>
      <c r="MEG31" s="8"/>
      <c r="MEH31" s="8"/>
      <c r="MEI31" s="8"/>
      <c r="MEJ31" s="8"/>
      <c r="MEK31" s="8"/>
      <c r="MEL31" s="8"/>
      <c r="MEM31" s="8"/>
      <c r="MEN31" s="8"/>
      <c r="MEO31" s="8"/>
      <c r="MEP31" s="8"/>
      <c r="MEQ31" s="8"/>
      <c r="MER31" s="8"/>
      <c r="MES31" s="8"/>
      <c r="MET31" s="8"/>
      <c r="MEU31" s="8"/>
      <c r="MEV31" s="8"/>
      <c r="MEW31" s="8"/>
      <c r="MEX31" s="8"/>
      <c r="MEY31" s="8"/>
      <c r="MEZ31" s="8"/>
      <c r="MFA31" s="8"/>
      <c r="MFB31" s="8"/>
      <c r="MFC31" s="8"/>
      <c r="MFD31" s="8"/>
      <c r="MFE31" s="8"/>
      <c r="MFF31" s="8"/>
      <c r="MFG31" s="8"/>
      <c r="MFH31" s="8"/>
      <c r="MFI31" s="8"/>
      <c r="MFJ31" s="8"/>
      <c r="MFK31" s="8"/>
      <c r="MFL31" s="8"/>
      <c r="MFM31" s="8"/>
      <c r="MFN31" s="8"/>
      <c r="MFO31" s="8"/>
      <c r="MFP31" s="8"/>
      <c r="MFQ31" s="8"/>
      <c r="MFR31" s="8"/>
      <c r="MFS31" s="8"/>
      <c r="MFT31" s="8"/>
      <c r="MFU31" s="8"/>
      <c r="MFV31" s="8"/>
      <c r="MFW31" s="8"/>
      <c r="MFX31" s="8"/>
      <c r="MFY31" s="8"/>
      <c r="MFZ31" s="8"/>
      <c r="MGA31" s="8"/>
      <c r="MGB31" s="8"/>
      <c r="MGC31" s="8"/>
      <c r="MGD31" s="8"/>
      <c r="MGE31" s="8"/>
      <c r="MGF31" s="8"/>
      <c r="MGG31" s="8"/>
      <c r="MGH31" s="8"/>
      <c r="MGI31" s="8"/>
      <c r="MGJ31" s="8"/>
      <c r="MGK31" s="8"/>
      <c r="MGL31" s="8"/>
      <c r="MGM31" s="8"/>
      <c r="MGN31" s="8"/>
      <c r="MGO31" s="8"/>
      <c r="MGP31" s="8"/>
      <c r="MGQ31" s="8"/>
      <c r="MGR31" s="8"/>
      <c r="MGS31" s="8"/>
      <c r="MGT31" s="8"/>
      <c r="MGU31" s="8"/>
      <c r="MGV31" s="8"/>
      <c r="MGW31" s="8"/>
      <c r="MGX31" s="8"/>
      <c r="MGY31" s="8"/>
      <c r="MGZ31" s="8"/>
      <c r="MHA31" s="8"/>
      <c r="MHB31" s="8"/>
      <c r="MHC31" s="8"/>
      <c r="MHD31" s="8"/>
      <c r="MHE31" s="8"/>
      <c r="MHF31" s="8"/>
      <c r="MHG31" s="8"/>
      <c r="MHH31" s="8"/>
      <c r="MHI31" s="8"/>
      <c r="MHJ31" s="8"/>
      <c r="MHK31" s="8"/>
      <c r="MHL31" s="8"/>
      <c r="MHM31" s="8"/>
      <c r="MHN31" s="8"/>
      <c r="MHO31" s="8"/>
      <c r="MHP31" s="8"/>
      <c r="MHQ31" s="8"/>
      <c r="MHR31" s="8"/>
      <c r="MHS31" s="8"/>
      <c r="MHT31" s="8"/>
      <c r="MHU31" s="8"/>
      <c r="MHV31" s="8"/>
      <c r="MHW31" s="8"/>
      <c r="MHX31" s="8"/>
      <c r="MHY31" s="8"/>
      <c r="MHZ31" s="8"/>
      <c r="MIA31" s="8"/>
      <c r="MIB31" s="8"/>
      <c r="MIC31" s="8"/>
      <c r="MID31" s="8"/>
      <c r="MIE31" s="8"/>
      <c r="MIF31" s="8"/>
      <c r="MIG31" s="8"/>
      <c r="MIH31" s="8"/>
      <c r="MII31" s="8"/>
      <c r="MIJ31" s="8"/>
      <c r="MIK31" s="8"/>
      <c r="MIL31" s="8"/>
      <c r="MIM31" s="8"/>
      <c r="MIN31" s="8"/>
      <c r="MIO31" s="8"/>
      <c r="MIP31" s="8"/>
      <c r="MIQ31" s="8"/>
      <c r="MIR31" s="8"/>
      <c r="MIS31" s="8"/>
      <c r="MIT31" s="8"/>
      <c r="MIU31" s="8"/>
      <c r="MIV31" s="8"/>
      <c r="MIW31" s="8"/>
      <c r="MIX31" s="8"/>
      <c r="MIY31" s="8"/>
      <c r="MIZ31" s="8"/>
      <c r="MJA31" s="8"/>
      <c r="MJB31" s="8"/>
      <c r="MJC31" s="8"/>
      <c r="MJD31" s="8"/>
      <c r="MJE31" s="8"/>
      <c r="MJF31" s="8"/>
      <c r="MJG31" s="8"/>
      <c r="MJH31" s="8"/>
      <c r="MJI31" s="8"/>
      <c r="MJJ31" s="8"/>
      <c r="MJK31" s="8"/>
      <c r="MJL31" s="8"/>
      <c r="MJM31" s="8"/>
      <c r="MJN31" s="8"/>
      <c r="MJO31" s="8"/>
      <c r="MJP31" s="8"/>
      <c r="MJQ31" s="8"/>
      <c r="MJR31" s="8"/>
      <c r="MJS31" s="8"/>
      <c r="MJT31" s="8"/>
      <c r="MJU31" s="8"/>
      <c r="MJV31" s="8"/>
      <c r="MJW31" s="8"/>
      <c r="MJX31" s="8"/>
      <c r="MJY31" s="8"/>
      <c r="MJZ31" s="8"/>
      <c r="MKA31" s="8"/>
      <c r="MKB31" s="8"/>
      <c r="MKC31" s="8"/>
      <c r="MKD31" s="8"/>
      <c r="MKE31" s="8"/>
      <c r="MKF31" s="8"/>
      <c r="MKG31" s="8"/>
      <c r="MKH31" s="8"/>
      <c r="MKI31" s="8"/>
      <c r="MKJ31" s="8"/>
      <c r="MKK31" s="8"/>
      <c r="MKL31" s="8"/>
      <c r="MKM31" s="8"/>
      <c r="MKN31" s="8"/>
      <c r="MKO31" s="8"/>
      <c r="MKP31" s="8"/>
      <c r="MKQ31" s="8"/>
      <c r="MKR31" s="8"/>
      <c r="MKS31" s="8"/>
      <c r="MKT31" s="8"/>
      <c r="MKU31" s="8"/>
      <c r="MKV31" s="8"/>
      <c r="MKW31" s="8"/>
      <c r="MKX31" s="8"/>
      <c r="MKY31" s="8"/>
      <c r="MKZ31" s="8"/>
      <c r="MLA31" s="8"/>
      <c r="MLB31" s="8"/>
      <c r="MLC31" s="8"/>
      <c r="MLD31" s="8"/>
      <c r="MLE31" s="8"/>
      <c r="MLF31" s="8"/>
      <c r="MLG31" s="8"/>
      <c r="MLH31" s="8"/>
      <c r="MLI31" s="8"/>
      <c r="MLJ31" s="8"/>
      <c r="MLK31" s="8"/>
      <c r="MLL31" s="8"/>
      <c r="MLM31" s="8"/>
      <c r="MLN31" s="8"/>
      <c r="MLO31" s="8"/>
      <c r="MLP31" s="8"/>
      <c r="MLQ31" s="8"/>
      <c r="MLR31" s="8"/>
      <c r="MLS31" s="8"/>
      <c r="MLT31" s="8"/>
      <c r="MLU31" s="8"/>
      <c r="MLV31" s="8"/>
      <c r="MLW31" s="8"/>
      <c r="MLX31" s="8"/>
      <c r="MLY31" s="8"/>
      <c r="MLZ31" s="8"/>
      <c r="MMA31" s="8"/>
      <c r="MMB31" s="8"/>
      <c r="MMC31" s="8"/>
      <c r="MMD31" s="8"/>
      <c r="MME31" s="8"/>
      <c r="MMF31" s="8"/>
      <c r="MMG31" s="8"/>
      <c r="MMH31" s="8"/>
      <c r="MMI31" s="8"/>
      <c r="MMJ31" s="8"/>
      <c r="MMK31" s="8"/>
      <c r="MML31" s="8"/>
      <c r="MMM31" s="8"/>
      <c r="MMN31" s="8"/>
      <c r="MMO31" s="8"/>
      <c r="MMP31" s="8"/>
      <c r="MMQ31" s="8"/>
      <c r="MMR31" s="8"/>
      <c r="MMS31" s="8"/>
      <c r="MMT31" s="8"/>
      <c r="MMU31" s="8"/>
      <c r="MMV31" s="8"/>
      <c r="MMW31" s="8"/>
      <c r="MMX31" s="8"/>
      <c r="MMY31" s="8"/>
      <c r="MMZ31" s="8"/>
      <c r="MNA31" s="8"/>
      <c r="MNB31" s="8"/>
      <c r="MNC31" s="8"/>
      <c r="MND31" s="8"/>
      <c r="MNE31" s="8"/>
      <c r="MNF31" s="8"/>
      <c r="MNG31" s="8"/>
      <c r="MNH31" s="8"/>
      <c r="MNI31" s="8"/>
      <c r="MNJ31" s="8"/>
      <c r="MNK31" s="8"/>
      <c r="MNL31" s="8"/>
      <c r="MNM31" s="8"/>
      <c r="MNN31" s="8"/>
      <c r="MNO31" s="8"/>
      <c r="MNP31" s="8"/>
      <c r="MNQ31" s="8"/>
      <c r="MNR31" s="8"/>
      <c r="MNS31" s="8"/>
      <c r="MNT31" s="8"/>
      <c r="MNU31" s="8"/>
      <c r="MNV31" s="8"/>
      <c r="MNW31" s="8"/>
      <c r="MNX31" s="8"/>
      <c r="MNY31" s="8"/>
      <c r="MNZ31" s="8"/>
      <c r="MOA31" s="8"/>
      <c r="MOB31" s="8"/>
      <c r="MOC31" s="8"/>
      <c r="MOD31" s="8"/>
      <c r="MOE31" s="8"/>
      <c r="MOF31" s="8"/>
      <c r="MOG31" s="8"/>
      <c r="MOH31" s="8"/>
      <c r="MOI31" s="8"/>
      <c r="MOJ31" s="8"/>
      <c r="MOK31" s="8"/>
      <c r="MOL31" s="8"/>
      <c r="MOM31" s="8"/>
      <c r="MON31" s="8"/>
      <c r="MOO31" s="8"/>
      <c r="MOP31" s="8"/>
      <c r="MOQ31" s="8"/>
      <c r="MOR31" s="8"/>
      <c r="MOS31" s="8"/>
      <c r="MOT31" s="8"/>
      <c r="MOU31" s="8"/>
      <c r="MOV31" s="8"/>
      <c r="MOW31" s="8"/>
      <c r="MOX31" s="8"/>
      <c r="MOY31" s="8"/>
      <c r="MOZ31" s="8"/>
      <c r="MPA31" s="8"/>
      <c r="MPB31" s="8"/>
      <c r="MPC31" s="8"/>
      <c r="MPD31" s="8"/>
      <c r="MPE31" s="8"/>
      <c r="MPF31" s="8"/>
      <c r="MPG31" s="8"/>
      <c r="MPH31" s="8"/>
      <c r="MPI31" s="8"/>
      <c r="MPJ31" s="8"/>
      <c r="MPK31" s="8"/>
      <c r="MPL31" s="8"/>
      <c r="MPM31" s="8"/>
      <c r="MPN31" s="8"/>
      <c r="MPO31" s="8"/>
      <c r="MPP31" s="8"/>
      <c r="MPQ31" s="8"/>
      <c r="MPR31" s="8"/>
      <c r="MPS31" s="8"/>
      <c r="MPT31" s="8"/>
      <c r="MPU31" s="8"/>
      <c r="MPV31" s="8"/>
      <c r="MPW31" s="8"/>
      <c r="MPX31" s="8"/>
      <c r="MPY31" s="8"/>
      <c r="MPZ31" s="8"/>
      <c r="MQA31" s="8"/>
      <c r="MQB31" s="8"/>
      <c r="MQC31" s="8"/>
      <c r="MQD31" s="8"/>
      <c r="MQE31" s="8"/>
      <c r="MQF31" s="8"/>
      <c r="MQG31" s="8"/>
      <c r="MQH31" s="8"/>
      <c r="MQI31" s="8"/>
      <c r="MQJ31" s="8"/>
      <c r="MQK31" s="8"/>
      <c r="MQL31" s="8"/>
      <c r="MQM31" s="8"/>
      <c r="MQN31" s="8"/>
      <c r="MQO31" s="8"/>
      <c r="MQP31" s="8"/>
      <c r="MQQ31" s="8"/>
      <c r="MQR31" s="8"/>
      <c r="MQS31" s="8"/>
      <c r="MQT31" s="8"/>
      <c r="MQU31" s="8"/>
      <c r="MQV31" s="8"/>
      <c r="MQW31" s="8"/>
      <c r="MQX31" s="8"/>
      <c r="MQY31" s="8"/>
      <c r="MQZ31" s="8"/>
      <c r="MRA31" s="8"/>
      <c r="MRB31" s="8"/>
      <c r="MRC31" s="8"/>
      <c r="MRD31" s="8"/>
      <c r="MRE31" s="8"/>
      <c r="MRF31" s="8"/>
      <c r="MRG31" s="8"/>
      <c r="MRH31" s="8"/>
      <c r="MRI31" s="8"/>
      <c r="MRJ31" s="8"/>
      <c r="MRK31" s="8"/>
      <c r="MRL31" s="8"/>
      <c r="MRM31" s="8"/>
      <c r="MRN31" s="8"/>
      <c r="MRO31" s="8"/>
      <c r="MRP31" s="8"/>
      <c r="MRQ31" s="8"/>
      <c r="MRR31" s="8"/>
      <c r="MRS31" s="8"/>
      <c r="MRT31" s="8"/>
      <c r="MRU31" s="8"/>
      <c r="MRV31" s="8"/>
      <c r="MRW31" s="8"/>
      <c r="MRX31" s="8"/>
      <c r="MRY31" s="8"/>
      <c r="MRZ31" s="8"/>
      <c r="MSA31" s="8"/>
      <c r="MSB31" s="8"/>
      <c r="MSC31" s="8"/>
      <c r="MSD31" s="8"/>
      <c r="MSE31" s="8"/>
      <c r="MSF31" s="8"/>
      <c r="MSG31" s="8"/>
      <c r="MSH31" s="8"/>
      <c r="MSI31" s="8"/>
      <c r="MSJ31" s="8"/>
      <c r="MSK31" s="8"/>
      <c r="MSL31" s="8"/>
      <c r="MSM31" s="8"/>
      <c r="MSN31" s="8"/>
      <c r="MSO31" s="8"/>
      <c r="MSP31" s="8"/>
      <c r="MSQ31" s="8"/>
      <c r="MSR31" s="8"/>
      <c r="MSS31" s="8"/>
      <c r="MST31" s="8"/>
      <c r="MSU31" s="8"/>
      <c r="MSV31" s="8"/>
      <c r="MSW31" s="8"/>
      <c r="MSX31" s="8"/>
      <c r="MSY31" s="8"/>
      <c r="MSZ31" s="8"/>
      <c r="MTA31" s="8"/>
      <c r="MTB31" s="8"/>
      <c r="MTC31" s="8"/>
      <c r="MTD31" s="8"/>
      <c r="MTE31" s="8"/>
      <c r="MTF31" s="8"/>
      <c r="MTG31" s="8"/>
      <c r="MTH31" s="8"/>
      <c r="MTI31" s="8"/>
      <c r="MTJ31" s="8"/>
      <c r="MTK31" s="8"/>
      <c r="MTL31" s="8"/>
      <c r="MTM31" s="8"/>
      <c r="MTN31" s="8"/>
      <c r="MTO31" s="8"/>
      <c r="MTP31" s="8"/>
      <c r="MTQ31" s="8"/>
      <c r="MTR31" s="8"/>
      <c r="MTS31" s="8"/>
      <c r="MTT31" s="8"/>
      <c r="MTU31" s="8"/>
      <c r="MTV31" s="8"/>
      <c r="MTW31" s="8"/>
      <c r="MTX31" s="8"/>
      <c r="MTY31" s="8"/>
      <c r="MTZ31" s="8"/>
      <c r="MUA31" s="8"/>
      <c r="MUB31" s="8"/>
      <c r="MUC31" s="8"/>
      <c r="MUD31" s="8"/>
      <c r="MUE31" s="8"/>
      <c r="MUF31" s="8"/>
      <c r="MUG31" s="8"/>
      <c r="MUH31" s="8"/>
      <c r="MUI31" s="8"/>
      <c r="MUJ31" s="8"/>
      <c r="MUK31" s="8"/>
      <c r="MUL31" s="8"/>
      <c r="MUM31" s="8"/>
      <c r="MUN31" s="8"/>
      <c r="MUO31" s="8"/>
      <c r="MUP31" s="8"/>
      <c r="MUQ31" s="8"/>
      <c r="MUR31" s="8"/>
      <c r="MUS31" s="8"/>
      <c r="MUT31" s="8"/>
      <c r="MUU31" s="8"/>
      <c r="MUV31" s="8"/>
      <c r="MUW31" s="8"/>
      <c r="MUX31" s="8"/>
      <c r="MUY31" s="8"/>
      <c r="MUZ31" s="8"/>
      <c r="MVA31" s="8"/>
      <c r="MVB31" s="8"/>
      <c r="MVC31" s="8"/>
      <c r="MVD31" s="8"/>
      <c r="MVE31" s="8"/>
      <c r="MVF31" s="8"/>
      <c r="MVG31" s="8"/>
      <c r="MVH31" s="8"/>
      <c r="MVI31" s="8"/>
      <c r="MVJ31" s="8"/>
      <c r="MVK31" s="8"/>
      <c r="MVL31" s="8"/>
      <c r="MVM31" s="8"/>
      <c r="MVN31" s="8"/>
      <c r="MVO31" s="8"/>
      <c r="MVP31" s="8"/>
      <c r="MVQ31" s="8"/>
      <c r="MVR31" s="8"/>
      <c r="MVS31" s="8"/>
      <c r="MVT31" s="8"/>
      <c r="MVU31" s="8"/>
      <c r="MVV31" s="8"/>
      <c r="MVW31" s="8"/>
      <c r="MVX31" s="8"/>
      <c r="MVY31" s="8"/>
      <c r="MVZ31" s="8"/>
      <c r="MWA31" s="8"/>
      <c r="MWB31" s="8"/>
      <c r="MWC31" s="8"/>
      <c r="MWD31" s="8"/>
      <c r="MWE31" s="8"/>
      <c r="MWF31" s="8"/>
      <c r="MWG31" s="8"/>
      <c r="MWH31" s="8"/>
      <c r="MWI31" s="8"/>
      <c r="MWJ31" s="8"/>
      <c r="MWK31" s="8"/>
      <c r="MWL31" s="8"/>
      <c r="MWM31" s="8"/>
      <c r="MWN31" s="8"/>
      <c r="MWO31" s="8"/>
      <c r="MWP31" s="8"/>
      <c r="MWQ31" s="8"/>
      <c r="MWR31" s="8"/>
      <c r="MWS31" s="8"/>
      <c r="MWT31" s="8"/>
      <c r="MWU31" s="8"/>
      <c r="MWV31" s="8"/>
      <c r="MWW31" s="8"/>
      <c r="MWX31" s="8"/>
      <c r="MWY31" s="8"/>
      <c r="MWZ31" s="8"/>
      <c r="MXA31" s="8"/>
      <c r="MXB31" s="8"/>
      <c r="MXC31" s="8"/>
      <c r="MXD31" s="8"/>
      <c r="MXE31" s="8"/>
      <c r="MXF31" s="8"/>
      <c r="MXG31" s="8"/>
      <c r="MXH31" s="8"/>
      <c r="MXI31" s="8"/>
      <c r="MXJ31" s="8"/>
      <c r="MXK31" s="8"/>
      <c r="MXL31" s="8"/>
      <c r="MXM31" s="8"/>
      <c r="MXN31" s="8"/>
      <c r="MXO31" s="8"/>
      <c r="MXP31" s="8"/>
      <c r="MXQ31" s="8"/>
      <c r="MXR31" s="8"/>
      <c r="MXS31" s="8"/>
      <c r="MXT31" s="8"/>
      <c r="MXU31" s="8"/>
      <c r="MXV31" s="8"/>
      <c r="MXW31" s="8"/>
      <c r="MXX31" s="8"/>
      <c r="MXY31" s="8"/>
      <c r="MXZ31" s="8"/>
      <c r="MYA31" s="8"/>
      <c r="MYB31" s="8"/>
      <c r="MYC31" s="8"/>
      <c r="MYD31" s="8"/>
      <c r="MYE31" s="8"/>
      <c r="MYF31" s="8"/>
      <c r="MYG31" s="8"/>
      <c r="MYH31" s="8"/>
      <c r="MYI31" s="8"/>
      <c r="MYJ31" s="8"/>
      <c r="MYK31" s="8"/>
      <c r="MYL31" s="8"/>
      <c r="MYM31" s="8"/>
      <c r="MYN31" s="8"/>
      <c r="MYO31" s="8"/>
      <c r="MYP31" s="8"/>
      <c r="MYQ31" s="8"/>
      <c r="MYR31" s="8"/>
      <c r="MYS31" s="8"/>
      <c r="MYT31" s="8"/>
      <c r="MYU31" s="8"/>
      <c r="MYV31" s="8"/>
      <c r="MYW31" s="8"/>
      <c r="MYX31" s="8"/>
      <c r="MYY31" s="8"/>
      <c r="MYZ31" s="8"/>
      <c r="MZA31" s="8"/>
      <c r="MZB31" s="8"/>
      <c r="MZC31" s="8"/>
      <c r="MZD31" s="8"/>
      <c r="MZE31" s="8"/>
      <c r="MZF31" s="8"/>
      <c r="MZG31" s="8"/>
      <c r="MZH31" s="8"/>
      <c r="MZI31" s="8"/>
      <c r="MZJ31" s="8"/>
      <c r="MZK31" s="8"/>
      <c r="MZL31" s="8"/>
      <c r="MZM31" s="8"/>
      <c r="MZN31" s="8"/>
      <c r="MZO31" s="8"/>
      <c r="MZP31" s="8"/>
      <c r="MZQ31" s="8"/>
      <c r="MZR31" s="8"/>
      <c r="MZS31" s="8"/>
      <c r="MZT31" s="8"/>
      <c r="MZU31" s="8"/>
      <c r="MZV31" s="8"/>
      <c r="MZW31" s="8"/>
      <c r="MZX31" s="8"/>
      <c r="MZY31" s="8"/>
      <c r="MZZ31" s="8"/>
      <c r="NAA31" s="8"/>
      <c r="NAB31" s="8"/>
      <c r="NAC31" s="8"/>
      <c r="NAD31" s="8"/>
      <c r="NAE31" s="8"/>
      <c r="NAF31" s="8"/>
      <c r="NAG31" s="8"/>
      <c r="NAH31" s="8"/>
      <c r="NAI31" s="8"/>
      <c r="NAJ31" s="8"/>
      <c r="NAK31" s="8"/>
      <c r="NAL31" s="8"/>
      <c r="NAM31" s="8"/>
      <c r="NAN31" s="8"/>
      <c r="NAO31" s="8"/>
      <c r="NAP31" s="8"/>
      <c r="NAQ31" s="8"/>
      <c r="NAR31" s="8"/>
      <c r="NAS31" s="8"/>
      <c r="NAT31" s="8"/>
      <c r="NAU31" s="8"/>
      <c r="NAV31" s="8"/>
      <c r="NAW31" s="8"/>
      <c r="NAX31" s="8"/>
      <c r="NAY31" s="8"/>
      <c r="NAZ31" s="8"/>
      <c r="NBA31" s="8"/>
      <c r="NBB31" s="8"/>
      <c r="NBC31" s="8"/>
      <c r="NBD31" s="8"/>
      <c r="NBE31" s="8"/>
      <c r="NBF31" s="8"/>
      <c r="NBG31" s="8"/>
      <c r="NBH31" s="8"/>
      <c r="NBI31" s="8"/>
      <c r="NBJ31" s="8"/>
      <c r="NBK31" s="8"/>
      <c r="NBL31" s="8"/>
      <c r="NBM31" s="8"/>
      <c r="NBN31" s="8"/>
      <c r="NBO31" s="8"/>
      <c r="NBP31" s="8"/>
      <c r="NBQ31" s="8"/>
      <c r="NBR31" s="8"/>
      <c r="NBS31" s="8"/>
      <c r="NBT31" s="8"/>
      <c r="NBU31" s="8"/>
      <c r="NBV31" s="8"/>
      <c r="NBW31" s="8"/>
      <c r="NBX31" s="8"/>
      <c r="NBY31" s="8"/>
      <c r="NBZ31" s="8"/>
      <c r="NCA31" s="8"/>
      <c r="NCB31" s="8"/>
      <c r="NCC31" s="8"/>
      <c r="NCD31" s="8"/>
      <c r="NCE31" s="8"/>
      <c r="NCF31" s="8"/>
      <c r="NCG31" s="8"/>
      <c r="NCH31" s="8"/>
      <c r="NCI31" s="8"/>
      <c r="NCJ31" s="8"/>
      <c r="NCK31" s="8"/>
      <c r="NCL31" s="8"/>
      <c r="NCM31" s="8"/>
      <c r="NCN31" s="8"/>
      <c r="NCO31" s="8"/>
      <c r="NCP31" s="8"/>
      <c r="NCQ31" s="8"/>
      <c r="NCR31" s="8"/>
      <c r="NCS31" s="8"/>
      <c r="NCT31" s="8"/>
      <c r="NCU31" s="8"/>
      <c r="NCV31" s="8"/>
      <c r="NCW31" s="8"/>
      <c r="NCX31" s="8"/>
      <c r="NCY31" s="8"/>
      <c r="NCZ31" s="8"/>
      <c r="NDA31" s="8"/>
      <c r="NDB31" s="8"/>
      <c r="NDC31" s="8"/>
      <c r="NDD31" s="8"/>
      <c r="NDE31" s="8"/>
      <c r="NDF31" s="8"/>
      <c r="NDG31" s="8"/>
      <c r="NDH31" s="8"/>
      <c r="NDI31" s="8"/>
      <c r="NDJ31" s="8"/>
      <c r="NDK31" s="8"/>
      <c r="NDL31" s="8"/>
      <c r="NDM31" s="8"/>
      <c r="NDN31" s="8"/>
      <c r="NDO31" s="8"/>
      <c r="NDP31" s="8"/>
      <c r="NDQ31" s="8"/>
      <c r="NDR31" s="8"/>
      <c r="NDS31" s="8"/>
      <c r="NDT31" s="8"/>
      <c r="NDU31" s="8"/>
      <c r="NDV31" s="8"/>
      <c r="NDW31" s="8"/>
      <c r="NDX31" s="8"/>
      <c r="NDY31" s="8"/>
      <c r="NDZ31" s="8"/>
      <c r="NEA31" s="8"/>
      <c r="NEB31" s="8"/>
      <c r="NEC31" s="8"/>
      <c r="NED31" s="8"/>
      <c r="NEE31" s="8"/>
      <c r="NEF31" s="8"/>
      <c r="NEG31" s="8"/>
      <c r="NEH31" s="8"/>
      <c r="NEI31" s="8"/>
      <c r="NEJ31" s="8"/>
      <c r="NEK31" s="8"/>
      <c r="NEL31" s="8"/>
      <c r="NEM31" s="8"/>
      <c r="NEN31" s="8"/>
      <c r="NEO31" s="8"/>
      <c r="NEP31" s="8"/>
      <c r="NEQ31" s="8"/>
      <c r="NER31" s="8"/>
      <c r="NES31" s="8"/>
      <c r="NET31" s="8"/>
      <c r="NEU31" s="8"/>
      <c r="NEV31" s="8"/>
      <c r="NEW31" s="8"/>
      <c r="NEX31" s="8"/>
      <c r="NEY31" s="8"/>
      <c r="NEZ31" s="8"/>
      <c r="NFA31" s="8"/>
      <c r="NFB31" s="8"/>
      <c r="NFC31" s="8"/>
      <c r="NFD31" s="8"/>
      <c r="NFE31" s="8"/>
      <c r="NFF31" s="8"/>
      <c r="NFG31" s="8"/>
      <c r="NFH31" s="8"/>
      <c r="NFI31" s="8"/>
      <c r="NFJ31" s="8"/>
      <c r="NFK31" s="8"/>
      <c r="NFL31" s="8"/>
      <c r="NFM31" s="8"/>
      <c r="NFN31" s="8"/>
      <c r="NFO31" s="8"/>
      <c r="NFP31" s="8"/>
      <c r="NFQ31" s="8"/>
      <c r="NFR31" s="8"/>
      <c r="NFS31" s="8"/>
      <c r="NFT31" s="8"/>
      <c r="NFU31" s="8"/>
      <c r="NFV31" s="8"/>
      <c r="NFW31" s="8"/>
      <c r="NFX31" s="8"/>
      <c r="NFY31" s="8"/>
      <c r="NFZ31" s="8"/>
      <c r="NGA31" s="8"/>
      <c r="NGB31" s="8"/>
      <c r="NGC31" s="8"/>
      <c r="NGD31" s="8"/>
      <c r="NGE31" s="8"/>
      <c r="NGF31" s="8"/>
      <c r="NGG31" s="8"/>
      <c r="NGH31" s="8"/>
      <c r="NGI31" s="8"/>
      <c r="NGJ31" s="8"/>
      <c r="NGK31" s="8"/>
      <c r="NGL31" s="8"/>
      <c r="NGM31" s="8"/>
      <c r="NGN31" s="8"/>
      <c r="NGO31" s="8"/>
      <c r="NGP31" s="8"/>
      <c r="NGQ31" s="8"/>
      <c r="NGR31" s="8"/>
      <c r="NGS31" s="8"/>
      <c r="NGT31" s="8"/>
      <c r="NGU31" s="8"/>
      <c r="NGV31" s="8"/>
      <c r="NGW31" s="8"/>
      <c r="NGX31" s="8"/>
      <c r="NGY31" s="8"/>
      <c r="NGZ31" s="8"/>
      <c r="NHA31" s="8"/>
      <c r="NHB31" s="8"/>
      <c r="NHC31" s="8"/>
      <c r="NHD31" s="8"/>
      <c r="NHE31" s="8"/>
      <c r="NHF31" s="8"/>
      <c r="NHG31" s="8"/>
      <c r="NHH31" s="8"/>
      <c r="NHI31" s="8"/>
      <c r="NHJ31" s="8"/>
      <c r="NHK31" s="8"/>
      <c r="NHL31" s="8"/>
      <c r="NHM31" s="8"/>
      <c r="NHN31" s="8"/>
      <c r="NHO31" s="8"/>
      <c r="NHP31" s="8"/>
      <c r="NHQ31" s="8"/>
      <c r="NHR31" s="8"/>
      <c r="NHS31" s="8"/>
      <c r="NHT31" s="8"/>
      <c r="NHU31" s="8"/>
      <c r="NHV31" s="8"/>
      <c r="NHW31" s="8"/>
      <c r="NHX31" s="8"/>
      <c r="NHY31" s="8"/>
      <c r="NHZ31" s="8"/>
      <c r="NIA31" s="8"/>
      <c r="NIB31" s="8"/>
      <c r="NIC31" s="8"/>
      <c r="NID31" s="8"/>
      <c r="NIE31" s="8"/>
      <c r="NIF31" s="8"/>
      <c r="NIG31" s="8"/>
      <c r="NIH31" s="8"/>
      <c r="NII31" s="8"/>
      <c r="NIJ31" s="8"/>
      <c r="NIK31" s="8"/>
      <c r="NIL31" s="8"/>
      <c r="NIM31" s="8"/>
      <c r="NIN31" s="8"/>
      <c r="NIO31" s="8"/>
      <c r="NIP31" s="8"/>
      <c r="NIQ31" s="8"/>
      <c r="NIR31" s="8"/>
      <c r="NIS31" s="8"/>
      <c r="NIT31" s="8"/>
      <c r="NIU31" s="8"/>
      <c r="NIV31" s="8"/>
      <c r="NIW31" s="8"/>
      <c r="NIX31" s="8"/>
      <c r="NIY31" s="8"/>
      <c r="NIZ31" s="8"/>
      <c r="NJA31" s="8"/>
      <c r="NJB31" s="8"/>
      <c r="NJC31" s="8"/>
      <c r="NJD31" s="8"/>
      <c r="NJE31" s="8"/>
      <c r="NJF31" s="8"/>
      <c r="NJG31" s="8"/>
      <c r="NJH31" s="8"/>
      <c r="NJI31" s="8"/>
      <c r="NJJ31" s="8"/>
      <c r="NJK31" s="8"/>
      <c r="NJL31" s="8"/>
      <c r="NJM31" s="8"/>
      <c r="NJN31" s="8"/>
      <c r="NJO31" s="8"/>
      <c r="NJP31" s="8"/>
      <c r="NJQ31" s="8"/>
      <c r="NJR31" s="8"/>
      <c r="NJS31" s="8"/>
      <c r="NJT31" s="8"/>
      <c r="NJU31" s="8"/>
      <c r="NJV31" s="8"/>
      <c r="NJW31" s="8"/>
      <c r="NJX31" s="8"/>
      <c r="NJY31" s="8"/>
      <c r="NJZ31" s="8"/>
      <c r="NKA31" s="8"/>
      <c r="NKB31" s="8"/>
      <c r="NKC31" s="8"/>
      <c r="NKD31" s="8"/>
      <c r="NKE31" s="8"/>
      <c r="NKF31" s="8"/>
      <c r="NKG31" s="8"/>
      <c r="NKH31" s="8"/>
      <c r="NKI31" s="8"/>
      <c r="NKJ31" s="8"/>
      <c r="NKK31" s="8"/>
      <c r="NKL31" s="8"/>
      <c r="NKM31" s="8"/>
      <c r="NKN31" s="8"/>
      <c r="NKO31" s="8"/>
      <c r="NKP31" s="8"/>
      <c r="NKQ31" s="8"/>
      <c r="NKR31" s="8"/>
      <c r="NKS31" s="8"/>
      <c r="NKT31" s="8"/>
      <c r="NKU31" s="8"/>
      <c r="NKV31" s="8"/>
      <c r="NKW31" s="8"/>
      <c r="NKX31" s="8"/>
      <c r="NKY31" s="8"/>
      <c r="NKZ31" s="8"/>
      <c r="NLA31" s="8"/>
      <c r="NLB31" s="8"/>
      <c r="NLC31" s="8"/>
      <c r="NLD31" s="8"/>
      <c r="NLE31" s="8"/>
      <c r="NLF31" s="8"/>
      <c r="NLG31" s="8"/>
      <c r="NLH31" s="8"/>
      <c r="NLI31" s="8"/>
      <c r="NLJ31" s="8"/>
      <c r="NLK31" s="8"/>
      <c r="NLL31" s="8"/>
      <c r="NLM31" s="8"/>
      <c r="NLN31" s="8"/>
      <c r="NLO31" s="8"/>
      <c r="NLP31" s="8"/>
      <c r="NLQ31" s="8"/>
      <c r="NLR31" s="8"/>
      <c r="NLS31" s="8"/>
      <c r="NLT31" s="8"/>
      <c r="NLU31" s="8"/>
      <c r="NLV31" s="8"/>
      <c r="NLW31" s="8"/>
      <c r="NLX31" s="8"/>
      <c r="NLY31" s="8"/>
      <c r="NLZ31" s="8"/>
      <c r="NMA31" s="8"/>
      <c r="NMB31" s="8"/>
      <c r="NMC31" s="8"/>
      <c r="NMD31" s="8"/>
      <c r="NME31" s="8"/>
      <c r="NMF31" s="8"/>
      <c r="NMG31" s="8"/>
      <c r="NMH31" s="8"/>
      <c r="NMI31" s="8"/>
      <c r="NMJ31" s="8"/>
      <c r="NMK31" s="8"/>
      <c r="NML31" s="8"/>
      <c r="NMM31" s="8"/>
      <c r="NMN31" s="8"/>
      <c r="NMO31" s="8"/>
      <c r="NMP31" s="8"/>
      <c r="NMQ31" s="8"/>
      <c r="NMR31" s="8"/>
      <c r="NMS31" s="8"/>
      <c r="NMT31" s="8"/>
      <c r="NMU31" s="8"/>
      <c r="NMV31" s="8"/>
      <c r="NMW31" s="8"/>
      <c r="NMX31" s="8"/>
      <c r="NMY31" s="8"/>
      <c r="NMZ31" s="8"/>
      <c r="NNA31" s="8"/>
      <c r="NNB31" s="8"/>
      <c r="NNC31" s="8"/>
      <c r="NND31" s="8"/>
      <c r="NNE31" s="8"/>
      <c r="NNF31" s="8"/>
      <c r="NNG31" s="8"/>
      <c r="NNH31" s="8"/>
      <c r="NNI31" s="8"/>
      <c r="NNJ31" s="8"/>
      <c r="NNK31" s="8"/>
      <c r="NNL31" s="8"/>
      <c r="NNM31" s="8"/>
      <c r="NNN31" s="8"/>
      <c r="NNO31" s="8"/>
      <c r="NNP31" s="8"/>
      <c r="NNQ31" s="8"/>
      <c r="NNR31" s="8"/>
      <c r="NNS31" s="8"/>
      <c r="NNT31" s="8"/>
      <c r="NNU31" s="8"/>
      <c r="NNV31" s="8"/>
      <c r="NNW31" s="8"/>
      <c r="NNX31" s="8"/>
      <c r="NNY31" s="8"/>
      <c r="NNZ31" s="8"/>
      <c r="NOA31" s="8"/>
      <c r="NOB31" s="8"/>
      <c r="NOC31" s="8"/>
      <c r="NOD31" s="8"/>
      <c r="NOE31" s="8"/>
      <c r="NOF31" s="8"/>
      <c r="NOG31" s="8"/>
      <c r="NOH31" s="8"/>
      <c r="NOI31" s="8"/>
      <c r="NOJ31" s="8"/>
      <c r="NOK31" s="8"/>
      <c r="NOL31" s="8"/>
      <c r="NOM31" s="8"/>
      <c r="NON31" s="8"/>
      <c r="NOO31" s="8"/>
      <c r="NOP31" s="8"/>
      <c r="NOQ31" s="8"/>
      <c r="NOR31" s="8"/>
      <c r="NOS31" s="8"/>
      <c r="NOT31" s="8"/>
      <c r="NOU31" s="8"/>
      <c r="NOV31" s="8"/>
      <c r="NOW31" s="8"/>
      <c r="NOX31" s="8"/>
      <c r="NOY31" s="8"/>
      <c r="NOZ31" s="8"/>
      <c r="NPA31" s="8"/>
      <c r="NPB31" s="8"/>
      <c r="NPC31" s="8"/>
      <c r="NPD31" s="8"/>
      <c r="NPE31" s="8"/>
      <c r="NPF31" s="8"/>
      <c r="NPG31" s="8"/>
      <c r="NPH31" s="8"/>
      <c r="NPI31" s="8"/>
      <c r="NPJ31" s="8"/>
      <c r="NPK31" s="8"/>
      <c r="NPL31" s="8"/>
      <c r="NPM31" s="8"/>
      <c r="NPN31" s="8"/>
      <c r="NPO31" s="8"/>
      <c r="NPP31" s="8"/>
      <c r="NPQ31" s="8"/>
      <c r="NPR31" s="8"/>
      <c r="NPS31" s="8"/>
      <c r="NPT31" s="8"/>
      <c r="NPU31" s="8"/>
      <c r="NPV31" s="8"/>
      <c r="NPW31" s="8"/>
      <c r="NPX31" s="8"/>
      <c r="NPY31" s="8"/>
      <c r="NPZ31" s="8"/>
      <c r="NQA31" s="8"/>
      <c r="NQB31" s="8"/>
      <c r="NQC31" s="8"/>
      <c r="NQD31" s="8"/>
      <c r="NQE31" s="8"/>
      <c r="NQF31" s="8"/>
      <c r="NQG31" s="8"/>
      <c r="NQH31" s="8"/>
      <c r="NQI31" s="8"/>
      <c r="NQJ31" s="8"/>
      <c r="NQK31" s="8"/>
      <c r="NQL31" s="8"/>
      <c r="NQM31" s="8"/>
      <c r="NQN31" s="8"/>
      <c r="NQO31" s="8"/>
      <c r="NQP31" s="8"/>
      <c r="NQQ31" s="8"/>
      <c r="NQR31" s="8"/>
      <c r="NQS31" s="8"/>
      <c r="NQT31" s="8"/>
      <c r="NQU31" s="8"/>
      <c r="NQV31" s="8"/>
      <c r="NQW31" s="8"/>
      <c r="NQX31" s="8"/>
      <c r="NQY31" s="8"/>
      <c r="NQZ31" s="8"/>
      <c r="NRA31" s="8"/>
      <c r="NRB31" s="8"/>
      <c r="NRC31" s="8"/>
      <c r="NRD31" s="8"/>
      <c r="NRE31" s="8"/>
      <c r="NRF31" s="8"/>
      <c r="NRG31" s="8"/>
      <c r="NRH31" s="8"/>
      <c r="NRI31" s="8"/>
      <c r="NRJ31" s="8"/>
      <c r="NRK31" s="8"/>
      <c r="NRL31" s="8"/>
      <c r="NRM31" s="8"/>
      <c r="NRN31" s="8"/>
      <c r="NRO31" s="8"/>
      <c r="NRP31" s="8"/>
      <c r="NRQ31" s="8"/>
      <c r="NRR31" s="8"/>
      <c r="NRS31" s="8"/>
      <c r="NRT31" s="8"/>
      <c r="NRU31" s="8"/>
      <c r="NRV31" s="8"/>
      <c r="NRW31" s="8"/>
      <c r="NRX31" s="8"/>
      <c r="NRY31" s="8"/>
      <c r="NRZ31" s="8"/>
      <c r="NSA31" s="8"/>
      <c r="NSB31" s="8"/>
      <c r="NSC31" s="8"/>
      <c r="NSD31" s="8"/>
      <c r="NSE31" s="8"/>
      <c r="NSF31" s="8"/>
      <c r="NSG31" s="8"/>
      <c r="NSH31" s="8"/>
      <c r="NSI31" s="8"/>
      <c r="NSJ31" s="8"/>
      <c r="NSK31" s="8"/>
      <c r="NSL31" s="8"/>
      <c r="NSM31" s="8"/>
      <c r="NSN31" s="8"/>
      <c r="NSO31" s="8"/>
      <c r="NSP31" s="8"/>
      <c r="NSQ31" s="8"/>
      <c r="NSR31" s="8"/>
      <c r="NSS31" s="8"/>
      <c r="NST31" s="8"/>
      <c r="NSU31" s="8"/>
      <c r="NSV31" s="8"/>
      <c r="NSW31" s="8"/>
      <c r="NSX31" s="8"/>
      <c r="NSY31" s="8"/>
      <c r="NSZ31" s="8"/>
      <c r="NTA31" s="8"/>
      <c r="NTB31" s="8"/>
      <c r="NTC31" s="8"/>
      <c r="NTD31" s="8"/>
      <c r="NTE31" s="8"/>
      <c r="NTF31" s="8"/>
      <c r="NTG31" s="8"/>
      <c r="NTH31" s="8"/>
      <c r="NTI31" s="8"/>
      <c r="NTJ31" s="8"/>
      <c r="NTK31" s="8"/>
      <c r="NTL31" s="8"/>
      <c r="NTM31" s="8"/>
      <c r="NTN31" s="8"/>
      <c r="NTO31" s="8"/>
      <c r="NTP31" s="8"/>
      <c r="NTQ31" s="8"/>
      <c r="NTR31" s="8"/>
      <c r="NTS31" s="8"/>
      <c r="NTT31" s="8"/>
      <c r="NTU31" s="8"/>
      <c r="NTV31" s="8"/>
      <c r="NTW31" s="8"/>
      <c r="NTX31" s="8"/>
      <c r="NTY31" s="8"/>
      <c r="NTZ31" s="8"/>
      <c r="NUA31" s="8"/>
      <c r="NUB31" s="8"/>
      <c r="NUC31" s="8"/>
      <c r="NUD31" s="8"/>
      <c r="NUE31" s="8"/>
      <c r="NUF31" s="8"/>
      <c r="NUG31" s="8"/>
      <c r="NUH31" s="8"/>
      <c r="NUI31" s="8"/>
      <c r="NUJ31" s="8"/>
      <c r="NUK31" s="8"/>
      <c r="NUL31" s="8"/>
      <c r="NUM31" s="8"/>
      <c r="NUN31" s="8"/>
      <c r="NUO31" s="8"/>
      <c r="NUP31" s="8"/>
      <c r="NUQ31" s="8"/>
      <c r="NUR31" s="8"/>
      <c r="NUS31" s="8"/>
      <c r="NUT31" s="8"/>
      <c r="NUU31" s="8"/>
      <c r="NUV31" s="8"/>
      <c r="NUW31" s="8"/>
      <c r="NUX31" s="8"/>
      <c r="NUY31" s="8"/>
      <c r="NUZ31" s="8"/>
      <c r="NVA31" s="8"/>
      <c r="NVB31" s="8"/>
      <c r="NVC31" s="8"/>
      <c r="NVD31" s="8"/>
      <c r="NVE31" s="8"/>
      <c r="NVF31" s="8"/>
      <c r="NVG31" s="8"/>
      <c r="NVH31" s="8"/>
      <c r="NVI31" s="8"/>
      <c r="NVJ31" s="8"/>
      <c r="NVK31" s="8"/>
      <c r="NVL31" s="8"/>
      <c r="NVM31" s="8"/>
      <c r="NVN31" s="8"/>
      <c r="NVO31" s="8"/>
      <c r="NVP31" s="8"/>
      <c r="NVQ31" s="8"/>
      <c r="NVR31" s="8"/>
      <c r="NVS31" s="8"/>
      <c r="NVT31" s="8"/>
      <c r="NVU31" s="8"/>
      <c r="NVV31" s="8"/>
      <c r="NVW31" s="8"/>
      <c r="NVX31" s="8"/>
      <c r="NVY31" s="8"/>
      <c r="NVZ31" s="8"/>
      <c r="NWA31" s="8"/>
      <c r="NWB31" s="8"/>
      <c r="NWC31" s="8"/>
      <c r="NWD31" s="8"/>
      <c r="NWE31" s="8"/>
      <c r="NWF31" s="8"/>
      <c r="NWG31" s="8"/>
      <c r="NWH31" s="8"/>
      <c r="NWI31" s="8"/>
      <c r="NWJ31" s="8"/>
      <c r="NWK31" s="8"/>
      <c r="NWL31" s="8"/>
      <c r="NWM31" s="8"/>
      <c r="NWN31" s="8"/>
      <c r="NWO31" s="8"/>
      <c r="NWP31" s="8"/>
      <c r="NWQ31" s="8"/>
      <c r="NWR31" s="8"/>
      <c r="NWS31" s="8"/>
      <c r="NWT31" s="8"/>
      <c r="NWU31" s="8"/>
      <c r="NWV31" s="8"/>
      <c r="NWW31" s="8"/>
      <c r="NWX31" s="8"/>
      <c r="NWY31" s="8"/>
      <c r="NWZ31" s="8"/>
      <c r="NXA31" s="8"/>
      <c r="NXB31" s="8"/>
      <c r="NXC31" s="8"/>
      <c r="NXD31" s="8"/>
      <c r="NXE31" s="8"/>
      <c r="NXF31" s="8"/>
      <c r="NXG31" s="8"/>
      <c r="NXH31" s="8"/>
      <c r="NXI31" s="8"/>
      <c r="NXJ31" s="8"/>
      <c r="NXK31" s="8"/>
      <c r="NXL31" s="8"/>
      <c r="NXM31" s="8"/>
      <c r="NXN31" s="8"/>
      <c r="NXO31" s="8"/>
      <c r="NXP31" s="8"/>
      <c r="NXQ31" s="8"/>
      <c r="NXR31" s="8"/>
      <c r="NXS31" s="8"/>
      <c r="NXT31" s="8"/>
      <c r="NXU31" s="8"/>
      <c r="NXV31" s="8"/>
      <c r="NXW31" s="8"/>
      <c r="NXX31" s="8"/>
      <c r="NXY31" s="8"/>
      <c r="NXZ31" s="8"/>
      <c r="NYA31" s="8"/>
      <c r="NYB31" s="8"/>
      <c r="NYC31" s="8"/>
      <c r="NYD31" s="8"/>
      <c r="NYE31" s="8"/>
      <c r="NYF31" s="8"/>
      <c r="NYG31" s="8"/>
      <c r="NYH31" s="8"/>
      <c r="NYI31" s="8"/>
      <c r="NYJ31" s="8"/>
      <c r="NYK31" s="8"/>
      <c r="NYL31" s="8"/>
      <c r="NYM31" s="8"/>
      <c r="NYN31" s="8"/>
      <c r="NYO31" s="8"/>
      <c r="NYP31" s="8"/>
      <c r="NYQ31" s="8"/>
      <c r="NYR31" s="8"/>
      <c r="NYS31" s="8"/>
      <c r="NYT31" s="8"/>
      <c r="NYU31" s="8"/>
      <c r="NYV31" s="8"/>
      <c r="NYW31" s="8"/>
      <c r="NYX31" s="8"/>
      <c r="NYY31" s="8"/>
      <c r="NYZ31" s="8"/>
      <c r="NZA31" s="8"/>
      <c r="NZB31" s="8"/>
      <c r="NZC31" s="8"/>
      <c r="NZD31" s="8"/>
      <c r="NZE31" s="8"/>
      <c r="NZF31" s="8"/>
      <c r="NZG31" s="8"/>
      <c r="NZH31" s="8"/>
      <c r="NZI31" s="8"/>
      <c r="NZJ31" s="8"/>
      <c r="NZK31" s="8"/>
      <c r="NZL31" s="8"/>
      <c r="NZM31" s="8"/>
      <c r="NZN31" s="8"/>
      <c r="NZO31" s="8"/>
      <c r="NZP31" s="8"/>
      <c r="NZQ31" s="8"/>
      <c r="NZR31" s="8"/>
      <c r="NZS31" s="8"/>
      <c r="NZT31" s="8"/>
      <c r="NZU31" s="8"/>
      <c r="NZV31" s="8"/>
      <c r="NZW31" s="8"/>
      <c r="NZX31" s="8"/>
      <c r="NZY31" s="8"/>
      <c r="NZZ31" s="8"/>
      <c r="OAA31" s="8"/>
      <c r="OAB31" s="8"/>
      <c r="OAC31" s="8"/>
      <c r="OAD31" s="8"/>
      <c r="OAE31" s="8"/>
      <c r="OAF31" s="8"/>
      <c r="OAG31" s="8"/>
      <c r="OAH31" s="8"/>
      <c r="OAI31" s="8"/>
      <c r="OAJ31" s="8"/>
      <c r="OAK31" s="8"/>
      <c r="OAL31" s="8"/>
      <c r="OAM31" s="8"/>
      <c r="OAN31" s="8"/>
      <c r="OAO31" s="8"/>
      <c r="OAP31" s="8"/>
      <c r="OAQ31" s="8"/>
      <c r="OAR31" s="8"/>
      <c r="OAS31" s="8"/>
      <c r="OAT31" s="8"/>
      <c r="OAU31" s="8"/>
      <c r="OAV31" s="8"/>
      <c r="OAW31" s="8"/>
      <c r="OAX31" s="8"/>
      <c r="OAY31" s="8"/>
      <c r="OAZ31" s="8"/>
      <c r="OBA31" s="8"/>
      <c r="OBB31" s="8"/>
      <c r="OBC31" s="8"/>
      <c r="OBD31" s="8"/>
      <c r="OBE31" s="8"/>
      <c r="OBF31" s="8"/>
      <c r="OBG31" s="8"/>
      <c r="OBH31" s="8"/>
      <c r="OBI31" s="8"/>
      <c r="OBJ31" s="8"/>
      <c r="OBK31" s="8"/>
      <c r="OBL31" s="8"/>
      <c r="OBM31" s="8"/>
      <c r="OBN31" s="8"/>
      <c r="OBO31" s="8"/>
      <c r="OBP31" s="8"/>
      <c r="OBQ31" s="8"/>
      <c r="OBR31" s="8"/>
      <c r="OBS31" s="8"/>
      <c r="OBT31" s="8"/>
      <c r="OBU31" s="8"/>
      <c r="OBV31" s="8"/>
      <c r="OBW31" s="8"/>
      <c r="OBX31" s="8"/>
      <c r="OBY31" s="8"/>
      <c r="OBZ31" s="8"/>
      <c r="OCA31" s="8"/>
      <c r="OCB31" s="8"/>
      <c r="OCC31" s="8"/>
      <c r="OCD31" s="8"/>
      <c r="OCE31" s="8"/>
      <c r="OCF31" s="8"/>
      <c r="OCG31" s="8"/>
      <c r="OCH31" s="8"/>
      <c r="OCI31" s="8"/>
      <c r="OCJ31" s="8"/>
      <c r="OCK31" s="8"/>
      <c r="OCL31" s="8"/>
      <c r="OCM31" s="8"/>
      <c r="OCN31" s="8"/>
      <c r="OCO31" s="8"/>
      <c r="OCP31" s="8"/>
      <c r="OCQ31" s="8"/>
      <c r="OCR31" s="8"/>
      <c r="OCS31" s="8"/>
      <c r="OCT31" s="8"/>
      <c r="OCU31" s="8"/>
      <c r="OCV31" s="8"/>
      <c r="OCW31" s="8"/>
      <c r="OCX31" s="8"/>
      <c r="OCY31" s="8"/>
      <c r="OCZ31" s="8"/>
      <c r="ODA31" s="8"/>
      <c r="ODB31" s="8"/>
      <c r="ODC31" s="8"/>
      <c r="ODD31" s="8"/>
      <c r="ODE31" s="8"/>
      <c r="ODF31" s="8"/>
      <c r="ODG31" s="8"/>
      <c r="ODH31" s="8"/>
      <c r="ODI31" s="8"/>
      <c r="ODJ31" s="8"/>
      <c r="ODK31" s="8"/>
      <c r="ODL31" s="8"/>
      <c r="ODM31" s="8"/>
      <c r="ODN31" s="8"/>
      <c r="ODO31" s="8"/>
      <c r="ODP31" s="8"/>
      <c r="ODQ31" s="8"/>
      <c r="ODR31" s="8"/>
      <c r="ODS31" s="8"/>
      <c r="ODT31" s="8"/>
      <c r="ODU31" s="8"/>
      <c r="ODV31" s="8"/>
      <c r="ODW31" s="8"/>
      <c r="ODX31" s="8"/>
      <c r="ODY31" s="8"/>
      <c r="ODZ31" s="8"/>
      <c r="OEA31" s="8"/>
      <c r="OEB31" s="8"/>
      <c r="OEC31" s="8"/>
      <c r="OED31" s="8"/>
      <c r="OEE31" s="8"/>
      <c r="OEF31" s="8"/>
      <c r="OEG31" s="8"/>
      <c r="OEH31" s="8"/>
      <c r="OEI31" s="8"/>
      <c r="OEJ31" s="8"/>
      <c r="OEK31" s="8"/>
      <c r="OEL31" s="8"/>
      <c r="OEM31" s="8"/>
      <c r="OEN31" s="8"/>
      <c r="OEO31" s="8"/>
      <c r="OEP31" s="8"/>
      <c r="OEQ31" s="8"/>
      <c r="OER31" s="8"/>
      <c r="OES31" s="8"/>
      <c r="OET31" s="8"/>
      <c r="OEU31" s="8"/>
      <c r="OEV31" s="8"/>
      <c r="OEW31" s="8"/>
      <c r="OEX31" s="8"/>
      <c r="OEY31" s="8"/>
      <c r="OEZ31" s="8"/>
      <c r="OFA31" s="8"/>
      <c r="OFB31" s="8"/>
      <c r="OFC31" s="8"/>
      <c r="OFD31" s="8"/>
      <c r="OFE31" s="8"/>
      <c r="OFF31" s="8"/>
      <c r="OFG31" s="8"/>
      <c r="OFH31" s="8"/>
      <c r="OFI31" s="8"/>
      <c r="OFJ31" s="8"/>
      <c r="OFK31" s="8"/>
      <c r="OFL31" s="8"/>
      <c r="OFM31" s="8"/>
      <c r="OFN31" s="8"/>
      <c r="OFO31" s="8"/>
      <c r="OFP31" s="8"/>
      <c r="OFQ31" s="8"/>
      <c r="OFR31" s="8"/>
      <c r="OFS31" s="8"/>
      <c r="OFT31" s="8"/>
      <c r="OFU31" s="8"/>
      <c r="OFV31" s="8"/>
      <c r="OFW31" s="8"/>
      <c r="OFX31" s="8"/>
      <c r="OFY31" s="8"/>
      <c r="OFZ31" s="8"/>
      <c r="OGA31" s="8"/>
      <c r="OGB31" s="8"/>
      <c r="OGC31" s="8"/>
      <c r="OGD31" s="8"/>
      <c r="OGE31" s="8"/>
      <c r="OGF31" s="8"/>
      <c r="OGG31" s="8"/>
      <c r="OGH31" s="8"/>
      <c r="OGI31" s="8"/>
      <c r="OGJ31" s="8"/>
      <c r="OGK31" s="8"/>
      <c r="OGL31" s="8"/>
      <c r="OGM31" s="8"/>
      <c r="OGN31" s="8"/>
      <c r="OGO31" s="8"/>
      <c r="OGP31" s="8"/>
      <c r="OGQ31" s="8"/>
      <c r="OGR31" s="8"/>
      <c r="OGS31" s="8"/>
      <c r="OGT31" s="8"/>
      <c r="OGU31" s="8"/>
      <c r="OGV31" s="8"/>
      <c r="OGW31" s="8"/>
      <c r="OGX31" s="8"/>
      <c r="OGY31" s="8"/>
      <c r="OGZ31" s="8"/>
      <c r="OHA31" s="8"/>
      <c r="OHB31" s="8"/>
      <c r="OHC31" s="8"/>
      <c r="OHD31" s="8"/>
      <c r="OHE31" s="8"/>
      <c r="OHF31" s="8"/>
      <c r="OHG31" s="8"/>
      <c r="OHH31" s="8"/>
      <c r="OHI31" s="8"/>
      <c r="OHJ31" s="8"/>
      <c r="OHK31" s="8"/>
      <c r="OHL31" s="8"/>
      <c r="OHM31" s="8"/>
      <c r="OHN31" s="8"/>
      <c r="OHO31" s="8"/>
      <c r="OHP31" s="8"/>
      <c r="OHQ31" s="8"/>
      <c r="OHR31" s="8"/>
      <c r="OHS31" s="8"/>
      <c r="OHT31" s="8"/>
      <c r="OHU31" s="8"/>
      <c r="OHV31" s="8"/>
      <c r="OHW31" s="8"/>
      <c r="OHX31" s="8"/>
      <c r="OHY31" s="8"/>
      <c r="OHZ31" s="8"/>
      <c r="OIA31" s="8"/>
      <c r="OIB31" s="8"/>
      <c r="OIC31" s="8"/>
      <c r="OID31" s="8"/>
      <c r="OIE31" s="8"/>
      <c r="OIF31" s="8"/>
      <c r="OIG31" s="8"/>
      <c r="OIH31" s="8"/>
      <c r="OII31" s="8"/>
      <c r="OIJ31" s="8"/>
      <c r="OIK31" s="8"/>
      <c r="OIL31" s="8"/>
      <c r="OIM31" s="8"/>
      <c r="OIN31" s="8"/>
      <c r="OIO31" s="8"/>
      <c r="OIP31" s="8"/>
      <c r="OIQ31" s="8"/>
      <c r="OIR31" s="8"/>
      <c r="OIS31" s="8"/>
      <c r="OIT31" s="8"/>
      <c r="OIU31" s="8"/>
      <c r="OIV31" s="8"/>
      <c r="OIW31" s="8"/>
      <c r="OIX31" s="8"/>
      <c r="OIY31" s="8"/>
      <c r="OIZ31" s="8"/>
      <c r="OJA31" s="8"/>
      <c r="OJB31" s="8"/>
      <c r="OJC31" s="8"/>
      <c r="OJD31" s="8"/>
      <c r="OJE31" s="8"/>
      <c r="OJF31" s="8"/>
      <c r="OJG31" s="8"/>
      <c r="OJH31" s="8"/>
      <c r="OJI31" s="8"/>
      <c r="OJJ31" s="8"/>
      <c r="OJK31" s="8"/>
      <c r="OJL31" s="8"/>
      <c r="OJM31" s="8"/>
      <c r="OJN31" s="8"/>
      <c r="OJO31" s="8"/>
      <c r="OJP31" s="8"/>
      <c r="OJQ31" s="8"/>
      <c r="OJR31" s="8"/>
      <c r="OJS31" s="8"/>
      <c r="OJT31" s="8"/>
      <c r="OJU31" s="8"/>
      <c r="OJV31" s="8"/>
      <c r="OJW31" s="8"/>
      <c r="OJX31" s="8"/>
      <c r="OJY31" s="8"/>
      <c r="OJZ31" s="8"/>
      <c r="OKA31" s="8"/>
      <c r="OKB31" s="8"/>
      <c r="OKC31" s="8"/>
      <c r="OKD31" s="8"/>
      <c r="OKE31" s="8"/>
      <c r="OKF31" s="8"/>
      <c r="OKG31" s="8"/>
      <c r="OKH31" s="8"/>
      <c r="OKI31" s="8"/>
      <c r="OKJ31" s="8"/>
      <c r="OKK31" s="8"/>
      <c r="OKL31" s="8"/>
      <c r="OKM31" s="8"/>
      <c r="OKN31" s="8"/>
      <c r="OKO31" s="8"/>
      <c r="OKP31" s="8"/>
      <c r="OKQ31" s="8"/>
      <c r="OKR31" s="8"/>
      <c r="OKS31" s="8"/>
      <c r="OKT31" s="8"/>
      <c r="OKU31" s="8"/>
      <c r="OKV31" s="8"/>
      <c r="OKW31" s="8"/>
      <c r="OKX31" s="8"/>
      <c r="OKY31" s="8"/>
      <c r="OKZ31" s="8"/>
      <c r="OLA31" s="8"/>
      <c r="OLB31" s="8"/>
      <c r="OLC31" s="8"/>
      <c r="OLD31" s="8"/>
      <c r="OLE31" s="8"/>
      <c r="OLF31" s="8"/>
      <c r="OLG31" s="8"/>
      <c r="OLH31" s="8"/>
      <c r="OLI31" s="8"/>
      <c r="OLJ31" s="8"/>
      <c r="OLK31" s="8"/>
      <c r="OLL31" s="8"/>
      <c r="OLM31" s="8"/>
      <c r="OLN31" s="8"/>
      <c r="OLO31" s="8"/>
      <c r="OLP31" s="8"/>
      <c r="OLQ31" s="8"/>
      <c r="OLR31" s="8"/>
      <c r="OLS31" s="8"/>
      <c r="OLT31" s="8"/>
      <c r="OLU31" s="8"/>
      <c r="OLV31" s="8"/>
      <c r="OLW31" s="8"/>
      <c r="OLX31" s="8"/>
      <c r="OLY31" s="8"/>
      <c r="OLZ31" s="8"/>
      <c r="OMA31" s="8"/>
      <c r="OMB31" s="8"/>
      <c r="OMC31" s="8"/>
      <c r="OMD31" s="8"/>
      <c r="OME31" s="8"/>
      <c r="OMF31" s="8"/>
      <c r="OMG31" s="8"/>
      <c r="OMH31" s="8"/>
      <c r="OMI31" s="8"/>
      <c r="OMJ31" s="8"/>
      <c r="OMK31" s="8"/>
      <c r="OML31" s="8"/>
      <c r="OMM31" s="8"/>
      <c r="OMN31" s="8"/>
      <c r="OMO31" s="8"/>
      <c r="OMP31" s="8"/>
      <c r="OMQ31" s="8"/>
      <c r="OMR31" s="8"/>
      <c r="OMS31" s="8"/>
      <c r="OMT31" s="8"/>
      <c r="OMU31" s="8"/>
      <c r="OMV31" s="8"/>
      <c r="OMW31" s="8"/>
      <c r="OMX31" s="8"/>
      <c r="OMY31" s="8"/>
      <c r="OMZ31" s="8"/>
      <c r="ONA31" s="8"/>
      <c r="ONB31" s="8"/>
      <c r="ONC31" s="8"/>
      <c r="OND31" s="8"/>
      <c r="ONE31" s="8"/>
      <c r="ONF31" s="8"/>
      <c r="ONG31" s="8"/>
      <c r="ONH31" s="8"/>
      <c r="ONI31" s="8"/>
      <c r="ONJ31" s="8"/>
      <c r="ONK31" s="8"/>
      <c r="ONL31" s="8"/>
      <c r="ONM31" s="8"/>
      <c r="ONN31" s="8"/>
      <c r="ONO31" s="8"/>
      <c r="ONP31" s="8"/>
      <c r="ONQ31" s="8"/>
      <c r="ONR31" s="8"/>
      <c r="ONS31" s="8"/>
      <c r="ONT31" s="8"/>
      <c r="ONU31" s="8"/>
      <c r="ONV31" s="8"/>
      <c r="ONW31" s="8"/>
      <c r="ONX31" s="8"/>
      <c r="ONY31" s="8"/>
      <c r="ONZ31" s="8"/>
      <c r="OOA31" s="8"/>
      <c r="OOB31" s="8"/>
      <c r="OOC31" s="8"/>
      <c r="OOD31" s="8"/>
      <c r="OOE31" s="8"/>
      <c r="OOF31" s="8"/>
      <c r="OOG31" s="8"/>
      <c r="OOH31" s="8"/>
      <c r="OOI31" s="8"/>
      <c r="OOJ31" s="8"/>
      <c r="OOK31" s="8"/>
      <c r="OOL31" s="8"/>
      <c r="OOM31" s="8"/>
      <c r="OON31" s="8"/>
      <c r="OOO31" s="8"/>
      <c r="OOP31" s="8"/>
      <c r="OOQ31" s="8"/>
      <c r="OOR31" s="8"/>
      <c r="OOS31" s="8"/>
      <c r="OOT31" s="8"/>
      <c r="OOU31" s="8"/>
      <c r="OOV31" s="8"/>
      <c r="OOW31" s="8"/>
      <c r="OOX31" s="8"/>
      <c r="OOY31" s="8"/>
      <c r="OOZ31" s="8"/>
      <c r="OPA31" s="8"/>
      <c r="OPB31" s="8"/>
      <c r="OPC31" s="8"/>
      <c r="OPD31" s="8"/>
      <c r="OPE31" s="8"/>
      <c r="OPF31" s="8"/>
      <c r="OPG31" s="8"/>
      <c r="OPH31" s="8"/>
      <c r="OPI31" s="8"/>
      <c r="OPJ31" s="8"/>
      <c r="OPK31" s="8"/>
      <c r="OPL31" s="8"/>
      <c r="OPM31" s="8"/>
      <c r="OPN31" s="8"/>
      <c r="OPO31" s="8"/>
      <c r="OPP31" s="8"/>
      <c r="OPQ31" s="8"/>
      <c r="OPR31" s="8"/>
      <c r="OPS31" s="8"/>
      <c r="OPT31" s="8"/>
      <c r="OPU31" s="8"/>
      <c r="OPV31" s="8"/>
      <c r="OPW31" s="8"/>
      <c r="OPX31" s="8"/>
      <c r="OPY31" s="8"/>
      <c r="OPZ31" s="8"/>
      <c r="OQA31" s="8"/>
      <c r="OQB31" s="8"/>
      <c r="OQC31" s="8"/>
      <c r="OQD31" s="8"/>
      <c r="OQE31" s="8"/>
      <c r="OQF31" s="8"/>
      <c r="OQG31" s="8"/>
      <c r="OQH31" s="8"/>
      <c r="OQI31" s="8"/>
      <c r="OQJ31" s="8"/>
      <c r="OQK31" s="8"/>
      <c r="OQL31" s="8"/>
      <c r="OQM31" s="8"/>
      <c r="OQN31" s="8"/>
      <c r="OQO31" s="8"/>
      <c r="OQP31" s="8"/>
      <c r="OQQ31" s="8"/>
      <c r="OQR31" s="8"/>
      <c r="OQS31" s="8"/>
      <c r="OQT31" s="8"/>
      <c r="OQU31" s="8"/>
      <c r="OQV31" s="8"/>
      <c r="OQW31" s="8"/>
      <c r="OQX31" s="8"/>
      <c r="OQY31" s="8"/>
      <c r="OQZ31" s="8"/>
      <c r="ORA31" s="8"/>
      <c r="ORB31" s="8"/>
      <c r="ORC31" s="8"/>
      <c r="ORD31" s="8"/>
      <c r="ORE31" s="8"/>
      <c r="ORF31" s="8"/>
      <c r="ORG31" s="8"/>
      <c r="ORH31" s="8"/>
      <c r="ORI31" s="8"/>
      <c r="ORJ31" s="8"/>
      <c r="ORK31" s="8"/>
      <c r="ORL31" s="8"/>
      <c r="ORM31" s="8"/>
      <c r="ORN31" s="8"/>
      <c r="ORO31" s="8"/>
      <c r="ORP31" s="8"/>
      <c r="ORQ31" s="8"/>
      <c r="ORR31" s="8"/>
      <c r="ORS31" s="8"/>
      <c r="ORT31" s="8"/>
      <c r="ORU31" s="8"/>
      <c r="ORV31" s="8"/>
      <c r="ORW31" s="8"/>
      <c r="ORX31" s="8"/>
      <c r="ORY31" s="8"/>
      <c r="ORZ31" s="8"/>
      <c r="OSA31" s="8"/>
      <c r="OSB31" s="8"/>
      <c r="OSC31" s="8"/>
      <c r="OSD31" s="8"/>
      <c r="OSE31" s="8"/>
      <c r="OSF31" s="8"/>
      <c r="OSG31" s="8"/>
      <c r="OSH31" s="8"/>
      <c r="OSI31" s="8"/>
      <c r="OSJ31" s="8"/>
      <c r="OSK31" s="8"/>
      <c r="OSL31" s="8"/>
      <c r="OSM31" s="8"/>
      <c r="OSN31" s="8"/>
      <c r="OSO31" s="8"/>
      <c r="OSP31" s="8"/>
      <c r="OSQ31" s="8"/>
      <c r="OSR31" s="8"/>
      <c r="OSS31" s="8"/>
      <c r="OST31" s="8"/>
      <c r="OSU31" s="8"/>
      <c r="OSV31" s="8"/>
      <c r="OSW31" s="8"/>
      <c r="OSX31" s="8"/>
      <c r="OSY31" s="8"/>
      <c r="OSZ31" s="8"/>
      <c r="OTA31" s="8"/>
      <c r="OTB31" s="8"/>
      <c r="OTC31" s="8"/>
      <c r="OTD31" s="8"/>
      <c r="OTE31" s="8"/>
      <c r="OTF31" s="8"/>
      <c r="OTG31" s="8"/>
      <c r="OTH31" s="8"/>
      <c r="OTI31" s="8"/>
      <c r="OTJ31" s="8"/>
      <c r="OTK31" s="8"/>
      <c r="OTL31" s="8"/>
      <c r="OTM31" s="8"/>
      <c r="OTN31" s="8"/>
      <c r="OTO31" s="8"/>
      <c r="OTP31" s="8"/>
      <c r="OTQ31" s="8"/>
      <c r="OTR31" s="8"/>
      <c r="OTS31" s="8"/>
      <c r="OTT31" s="8"/>
      <c r="OTU31" s="8"/>
      <c r="OTV31" s="8"/>
      <c r="OTW31" s="8"/>
      <c r="OTX31" s="8"/>
      <c r="OTY31" s="8"/>
      <c r="OTZ31" s="8"/>
      <c r="OUA31" s="8"/>
      <c r="OUB31" s="8"/>
      <c r="OUC31" s="8"/>
      <c r="OUD31" s="8"/>
      <c r="OUE31" s="8"/>
      <c r="OUF31" s="8"/>
      <c r="OUG31" s="8"/>
      <c r="OUH31" s="8"/>
      <c r="OUI31" s="8"/>
      <c r="OUJ31" s="8"/>
      <c r="OUK31" s="8"/>
      <c r="OUL31" s="8"/>
      <c r="OUM31" s="8"/>
      <c r="OUN31" s="8"/>
      <c r="OUO31" s="8"/>
      <c r="OUP31" s="8"/>
      <c r="OUQ31" s="8"/>
      <c r="OUR31" s="8"/>
      <c r="OUS31" s="8"/>
      <c r="OUT31" s="8"/>
      <c r="OUU31" s="8"/>
      <c r="OUV31" s="8"/>
      <c r="OUW31" s="8"/>
      <c r="OUX31" s="8"/>
      <c r="OUY31" s="8"/>
      <c r="OUZ31" s="8"/>
      <c r="OVA31" s="8"/>
      <c r="OVB31" s="8"/>
      <c r="OVC31" s="8"/>
      <c r="OVD31" s="8"/>
      <c r="OVE31" s="8"/>
      <c r="OVF31" s="8"/>
      <c r="OVG31" s="8"/>
      <c r="OVH31" s="8"/>
      <c r="OVI31" s="8"/>
      <c r="OVJ31" s="8"/>
      <c r="OVK31" s="8"/>
      <c r="OVL31" s="8"/>
      <c r="OVM31" s="8"/>
      <c r="OVN31" s="8"/>
      <c r="OVO31" s="8"/>
      <c r="OVP31" s="8"/>
      <c r="OVQ31" s="8"/>
      <c r="OVR31" s="8"/>
      <c r="OVS31" s="8"/>
      <c r="OVT31" s="8"/>
      <c r="OVU31" s="8"/>
      <c r="OVV31" s="8"/>
      <c r="OVW31" s="8"/>
      <c r="OVX31" s="8"/>
      <c r="OVY31" s="8"/>
      <c r="OVZ31" s="8"/>
      <c r="OWA31" s="8"/>
      <c r="OWB31" s="8"/>
      <c r="OWC31" s="8"/>
      <c r="OWD31" s="8"/>
      <c r="OWE31" s="8"/>
      <c r="OWF31" s="8"/>
      <c r="OWG31" s="8"/>
      <c r="OWH31" s="8"/>
      <c r="OWI31" s="8"/>
      <c r="OWJ31" s="8"/>
      <c r="OWK31" s="8"/>
      <c r="OWL31" s="8"/>
      <c r="OWM31" s="8"/>
      <c r="OWN31" s="8"/>
      <c r="OWO31" s="8"/>
      <c r="OWP31" s="8"/>
      <c r="OWQ31" s="8"/>
      <c r="OWR31" s="8"/>
      <c r="OWS31" s="8"/>
      <c r="OWT31" s="8"/>
      <c r="OWU31" s="8"/>
      <c r="OWV31" s="8"/>
      <c r="OWW31" s="8"/>
      <c r="OWX31" s="8"/>
      <c r="OWY31" s="8"/>
      <c r="OWZ31" s="8"/>
      <c r="OXA31" s="8"/>
      <c r="OXB31" s="8"/>
      <c r="OXC31" s="8"/>
      <c r="OXD31" s="8"/>
      <c r="OXE31" s="8"/>
      <c r="OXF31" s="8"/>
      <c r="OXG31" s="8"/>
      <c r="OXH31" s="8"/>
      <c r="OXI31" s="8"/>
      <c r="OXJ31" s="8"/>
      <c r="OXK31" s="8"/>
      <c r="OXL31" s="8"/>
      <c r="OXM31" s="8"/>
      <c r="OXN31" s="8"/>
      <c r="OXO31" s="8"/>
      <c r="OXP31" s="8"/>
      <c r="OXQ31" s="8"/>
      <c r="OXR31" s="8"/>
      <c r="OXS31" s="8"/>
      <c r="OXT31" s="8"/>
      <c r="OXU31" s="8"/>
      <c r="OXV31" s="8"/>
      <c r="OXW31" s="8"/>
      <c r="OXX31" s="8"/>
      <c r="OXY31" s="8"/>
      <c r="OXZ31" s="8"/>
      <c r="OYA31" s="8"/>
      <c r="OYB31" s="8"/>
      <c r="OYC31" s="8"/>
      <c r="OYD31" s="8"/>
      <c r="OYE31" s="8"/>
      <c r="OYF31" s="8"/>
      <c r="OYG31" s="8"/>
      <c r="OYH31" s="8"/>
      <c r="OYI31" s="8"/>
      <c r="OYJ31" s="8"/>
      <c r="OYK31" s="8"/>
      <c r="OYL31" s="8"/>
      <c r="OYM31" s="8"/>
      <c r="OYN31" s="8"/>
      <c r="OYO31" s="8"/>
      <c r="OYP31" s="8"/>
      <c r="OYQ31" s="8"/>
      <c r="OYR31" s="8"/>
      <c r="OYS31" s="8"/>
      <c r="OYT31" s="8"/>
      <c r="OYU31" s="8"/>
      <c r="OYV31" s="8"/>
      <c r="OYW31" s="8"/>
      <c r="OYX31" s="8"/>
      <c r="OYY31" s="8"/>
      <c r="OYZ31" s="8"/>
      <c r="OZA31" s="8"/>
      <c r="OZB31" s="8"/>
      <c r="OZC31" s="8"/>
      <c r="OZD31" s="8"/>
      <c r="OZE31" s="8"/>
      <c r="OZF31" s="8"/>
      <c r="OZG31" s="8"/>
      <c r="OZH31" s="8"/>
      <c r="OZI31" s="8"/>
      <c r="OZJ31" s="8"/>
      <c r="OZK31" s="8"/>
      <c r="OZL31" s="8"/>
      <c r="OZM31" s="8"/>
      <c r="OZN31" s="8"/>
      <c r="OZO31" s="8"/>
      <c r="OZP31" s="8"/>
      <c r="OZQ31" s="8"/>
      <c r="OZR31" s="8"/>
      <c r="OZS31" s="8"/>
      <c r="OZT31" s="8"/>
      <c r="OZU31" s="8"/>
      <c r="OZV31" s="8"/>
      <c r="OZW31" s="8"/>
      <c r="OZX31" s="8"/>
      <c r="OZY31" s="8"/>
      <c r="OZZ31" s="8"/>
      <c r="PAA31" s="8"/>
      <c r="PAB31" s="8"/>
      <c r="PAC31" s="8"/>
      <c r="PAD31" s="8"/>
      <c r="PAE31" s="8"/>
      <c r="PAF31" s="8"/>
      <c r="PAG31" s="8"/>
      <c r="PAH31" s="8"/>
      <c r="PAI31" s="8"/>
      <c r="PAJ31" s="8"/>
      <c r="PAK31" s="8"/>
      <c r="PAL31" s="8"/>
      <c r="PAM31" s="8"/>
      <c r="PAN31" s="8"/>
      <c r="PAO31" s="8"/>
      <c r="PAP31" s="8"/>
      <c r="PAQ31" s="8"/>
      <c r="PAR31" s="8"/>
      <c r="PAS31" s="8"/>
      <c r="PAT31" s="8"/>
      <c r="PAU31" s="8"/>
      <c r="PAV31" s="8"/>
      <c r="PAW31" s="8"/>
      <c r="PAX31" s="8"/>
      <c r="PAY31" s="8"/>
      <c r="PAZ31" s="8"/>
      <c r="PBA31" s="8"/>
      <c r="PBB31" s="8"/>
      <c r="PBC31" s="8"/>
      <c r="PBD31" s="8"/>
      <c r="PBE31" s="8"/>
      <c r="PBF31" s="8"/>
      <c r="PBG31" s="8"/>
      <c r="PBH31" s="8"/>
      <c r="PBI31" s="8"/>
      <c r="PBJ31" s="8"/>
      <c r="PBK31" s="8"/>
      <c r="PBL31" s="8"/>
      <c r="PBM31" s="8"/>
      <c r="PBN31" s="8"/>
      <c r="PBO31" s="8"/>
      <c r="PBP31" s="8"/>
      <c r="PBQ31" s="8"/>
      <c r="PBR31" s="8"/>
      <c r="PBS31" s="8"/>
      <c r="PBT31" s="8"/>
      <c r="PBU31" s="8"/>
      <c r="PBV31" s="8"/>
      <c r="PBW31" s="8"/>
      <c r="PBX31" s="8"/>
      <c r="PBY31" s="8"/>
      <c r="PBZ31" s="8"/>
      <c r="PCA31" s="8"/>
      <c r="PCB31" s="8"/>
      <c r="PCC31" s="8"/>
      <c r="PCD31" s="8"/>
      <c r="PCE31" s="8"/>
      <c r="PCF31" s="8"/>
      <c r="PCG31" s="8"/>
      <c r="PCH31" s="8"/>
      <c r="PCI31" s="8"/>
      <c r="PCJ31" s="8"/>
      <c r="PCK31" s="8"/>
      <c r="PCL31" s="8"/>
      <c r="PCM31" s="8"/>
      <c r="PCN31" s="8"/>
      <c r="PCO31" s="8"/>
      <c r="PCP31" s="8"/>
      <c r="PCQ31" s="8"/>
      <c r="PCR31" s="8"/>
      <c r="PCS31" s="8"/>
      <c r="PCT31" s="8"/>
      <c r="PCU31" s="8"/>
      <c r="PCV31" s="8"/>
      <c r="PCW31" s="8"/>
      <c r="PCX31" s="8"/>
      <c r="PCY31" s="8"/>
      <c r="PCZ31" s="8"/>
      <c r="PDA31" s="8"/>
      <c r="PDB31" s="8"/>
      <c r="PDC31" s="8"/>
      <c r="PDD31" s="8"/>
      <c r="PDE31" s="8"/>
      <c r="PDF31" s="8"/>
      <c r="PDG31" s="8"/>
      <c r="PDH31" s="8"/>
      <c r="PDI31" s="8"/>
      <c r="PDJ31" s="8"/>
      <c r="PDK31" s="8"/>
      <c r="PDL31" s="8"/>
      <c r="PDM31" s="8"/>
      <c r="PDN31" s="8"/>
      <c r="PDO31" s="8"/>
      <c r="PDP31" s="8"/>
      <c r="PDQ31" s="8"/>
      <c r="PDR31" s="8"/>
      <c r="PDS31" s="8"/>
      <c r="PDT31" s="8"/>
      <c r="PDU31" s="8"/>
      <c r="PDV31" s="8"/>
      <c r="PDW31" s="8"/>
      <c r="PDX31" s="8"/>
      <c r="PDY31" s="8"/>
      <c r="PDZ31" s="8"/>
      <c r="PEA31" s="8"/>
      <c r="PEB31" s="8"/>
      <c r="PEC31" s="8"/>
      <c r="PED31" s="8"/>
      <c r="PEE31" s="8"/>
      <c r="PEF31" s="8"/>
      <c r="PEG31" s="8"/>
      <c r="PEH31" s="8"/>
      <c r="PEI31" s="8"/>
      <c r="PEJ31" s="8"/>
      <c r="PEK31" s="8"/>
      <c r="PEL31" s="8"/>
      <c r="PEM31" s="8"/>
      <c r="PEN31" s="8"/>
      <c r="PEO31" s="8"/>
      <c r="PEP31" s="8"/>
      <c r="PEQ31" s="8"/>
      <c r="PER31" s="8"/>
      <c r="PES31" s="8"/>
      <c r="PET31" s="8"/>
      <c r="PEU31" s="8"/>
      <c r="PEV31" s="8"/>
      <c r="PEW31" s="8"/>
      <c r="PEX31" s="8"/>
      <c r="PEY31" s="8"/>
      <c r="PEZ31" s="8"/>
      <c r="PFA31" s="8"/>
      <c r="PFB31" s="8"/>
      <c r="PFC31" s="8"/>
      <c r="PFD31" s="8"/>
      <c r="PFE31" s="8"/>
      <c r="PFF31" s="8"/>
      <c r="PFG31" s="8"/>
      <c r="PFH31" s="8"/>
      <c r="PFI31" s="8"/>
      <c r="PFJ31" s="8"/>
      <c r="PFK31" s="8"/>
      <c r="PFL31" s="8"/>
      <c r="PFM31" s="8"/>
      <c r="PFN31" s="8"/>
      <c r="PFO31" s="8"/>
      <c r="PFP31" s="8"/>
      <c r="PFQ31" s="8"/>
      <c r="PFR31" s="8"/>
      <c r="PFS31" s="8"/>
      <c r="PFT31" s="8"/>
      <c r="PFU31" s="8"/>
      <c r="PFV31" s="8"/>
      <c r="PFW31" s="8"/>
      <c r="PFX31" s="8"/>
      <c r="PFY31" s="8"/>
      <c r="PFZ31" s="8"/>
      <c r="PGA31" s="8"/>
      <c r="PGB31" s="8"/>
      <c r="PGC31" s="8"/>
      <c r="PGD31" s="8"/>
      <c r="PGE31" s="8"/>
      <c r="PGF31" s="8"/>
      <c r="PGG31" s="8"/>
      <c r="PGH31" s="8"/>
      <c r="PGI31" s="8"/>
      <c r="PGJ31" s="8"/>
      <c r="PGK31" s="8"/>
      <c r="PGL31" s="8"/>
      <c r="PGM31" s="8"/>
      <c r="PGN31" s="8"/>
      <c r="PGO31" s="8"/>
      <c r="PGP31" s="8"/>
      <c r="PGQ31" s="8"/>
      <c r="PGR31" s="8"/>
      <c r="PGS31" s="8"/>
      <c r="PGT31" s="8"/>
      <c r="PGU31" s="8"/>
      <c r="PGV31" s="8"/>
      <c r="PGW31" s="8"/>
      <c r="PGX31" s="8"/>
      <c r="PGY31" s="8"/>
      <c r="PGZ31" s="8"/>
      <c r="PHA31" s="8"/>
      <c r="PHB31" s="8"/>
      <c r="PHC31" s="8"/>
      <c r="PHD31" s="8"/>
      <c r="PHE31" s="8"/>
      <c r="PHF31" s="8"/>
      <c r="PHG31" s="8"/>
      <c r="PHH31" s="8"/>
      <c r="PHI31" s="8"/>
      <c r="PHJ31" s="8"/>
      <c r="PHK31" s="8"/>
      <c r="PHL31" s="8"/>
      <c r="PHM31" s="8"/>
      <c r="PHN31" s="8"/>
      <c r="PHO31" s="8"/>
      <c r="PHP31" s="8"/>
      <c r="PHQ31" s="8"/>
      <c r="PHR31" s="8"/>
      <c r="PHS31" s="8"/>
      <c r="PHT31" s="8"/>
      <c r="PHU31" s="8"/>
      <c r="PHV31" s="8"/>
      <c r="PHW31" s="8"/>
      <c r="PHX31" s="8"/>
      <c r="PHY31" s="8"/>
      <c r="PHZ31" s="8"/>
      <c r="PIA31" s="8"/>
      <c r="PIB31" s="8"/>
      <c r="PIC31" s="8"/>
      <c r="PID31" s="8"/>
      <c r="PIE31" s="8"/>
      <c r="PIF31" s="8"/>
      <c r="PIG31" s="8"/>
      <c r="PIH31" s="8"/>
      <c r="PII31" s="8"/>
      <c r="PIJ31" s="8"/>
      <c r="PIK31" s="8"/>
      <c r="PIL31" s="8"/>
      <c r="PIM31" s="8"/>
      <c r="PIN31" s="8"/>
      <c r="PIO31" s="8"/>
      <c r="PIP31" s="8"/>
      <c r="PIQ31" s="8"/>
      <c r="PIR31" s="8"/>
      <c r="PIS31" s="8"/>
      <c r="PIT31" s="8"/>
      <c r="PIU31" s="8"/>
      <c r="PIV31" s="8"/>
      <c r="PIW31" s="8"/>
      <c r="PIX31" s="8"/>
      <c r="PIY31" s="8"/>
      <c r="PIZ31" s="8"/>
      <c r="PJA31" s="8"/>
      <c r="PJB31" s="8"/>
      <c r="PJC31" s="8"/>
      <c r="PJD31" s="8"/>
      <c r="PJE31" s="8"/>
      <c r="PJF31" s="8"/>
      <c r="PJG31" s="8"/>
      <c r="PJH31" s="8"/>
      <c r="PJI31" s="8"/>
      <c r="PJJ31" s="8"/>
      <c r="PJK31" s="8"/>
      <c r="PJL31" s="8"/>
      <c r="PJM31" s="8"/>
      <c r="PJN31" s="8"/>
      <c r="PJO31" s="8"/>
      <c r="PJP31" s="8"/>
      <c r="PJQ31" s="8"/>
      <c r="PJR31" s="8"/>
      <c r="PJS31" s="8"/>
      <c r="PJT31" s="8"/>
      <c r="PJU31" s="8"/>
      <c r="PJV31" s="8"/>
      <c r="PJW31" s="8"/>
      <c r="PJX31" s="8"/>
      <c r="PJY31" s="8"/>
      <c r="PJZ31" s="8"/>
      <c r="PKA31" s="8"/>
      <c r="PKB31" s="8"/>
      <c r="PKC31" s="8"/>
      <c r="PKD31" s="8"/>
      <c r="PKE31" s="8"/>
      <c r="PKF31" s="8"/>
      <c r="PKG31" s="8"/>
      <c r="PKH31" s="8"/>
      <c r="PKI31" s="8"/>
      <c r="PKJ31" s="8"/>
      <c r="PKK31" s="8"/>
      <c r="PKL31" s="8"/>
      <c r="PKM31" s="8"/>
      <c r="PKN31" s="8"/>
      <c r="PKO31" s="8"/>
      <c r="PKP31" s="8"/>
      <c r="PKQ31" s="8"/>
      <c r="PKR31" s="8"/>
      <c r="PKS31" s="8"/>
      <c r="PKT31" s="8"/>
      <c r="PKU31" s="8"/>
      <c r="PKV31" s="8"/>
      <c r="PKW31" s="8"/>
      <c r="PKX31" s="8"/>
      <c r="PKY31" s="8"/>
      <c r="PKZ31" s="8"/>
      <c r="PLA31" s="8"/>
      <c r="PLB31" s="8"/>
      <c r="PLC31" s="8"/>
      <c r="PLD31" s="8"/>
      <c r="PLE31" s="8"/>
      <c r="PLF31" s="8"/>
      <c r="PLG31" s="8"/>
      <c r="PLH31" s="8"/>
      <c r="PLI31" s="8"/>
      <c r="PLJ31" s="8"/>
      <c r="PLK31" s="8"/>
      <c r="PLL31" s="8"/>
      <c r="PLM31" s="8"/>
      <c r="PLN31" s="8"/>
      <c r="PLO31" s="8"/>
      <c r="PLP31" s="8"/>
      <c r="PLQ31" s="8"/>
      <c r="PLR31" s="8"/>
      <c r="PLS31" s="8"/>
      <c r="PLT31" s="8"/>
      <c r="PLU31" s="8"/>
      <c r="PLV31" s="8"/>
      <c r="PLW31" s="8"/>
      <c r="PLX31" s="8"/>
      <c r="PLY31" s="8"/>
      <c r="PLZ31" s="8"/>
      <c r="PMA31" s="8"/>
      <c r="PMB31" s="8"/>
      <c r="PMC31" s="8"/>
      <c r="PMD31" s="8"/>
      <c r="PME31" s="8"/>
      <c r="PMF31" s="8"/>
      <c r="PMG31" s="8"/>
      <c r="PMH31" s="8"/>
      <c r="PMI31" s="8"/>
      <c r="PMJ31" s="8"/>
      <c r="PMK31" s="8"/>
      <c r="PML31" s="8"/>
      <c r="PMM31" s="8"/>
      <c r="PMN31" s="8"/>
      <c r="PMO31" s="8"/>
      <c r="PMP31" s="8"/>
      <c r="PMQ31" s="8"/>
      <c r="PMR31" s="8"/>
      <c r="PMS31" s="8"/>
      <c r="PMT31" s="8"/>
      <c r="PMU31" s="8"/>
      <c r="PMV31" s="8"/>
      <c r="PMW31" s="8"/>
      <c r="PMX31" s="8"/>
      <c r="PMY31" s="8"/>
      <c r="PMZ31" s="8"/>
      <c r="PNA31" s="8"/>
      <c r="PNB31" s="8"/>
      <c r="PNC31" s="8"/>
      <c r="PND31" s="8"/>
      <c r="PNE31" s="8"/>
      <c r="PNF31" s="8"/>
      <c r="PNG31" s="8"/>
      <c r="PNH31" s="8"/>
      <c r="PNI31" s="8"/>
      <c r="PNJ31" s="8"/>
      <c r="PNK31" s="8"/>
      <c r="PNL31" s="8"/>
      <c r="PNM31" s="8"/>
      <c r="PNN31" s="8"/>
      <c r="PNO31" s="8"/>
      <c r="PNP31" s="8"/>
      <c r="PNQ31" s="8"/>
      <c r="PNR31" s="8"/>
      <c r="PNS31" s="8"/>
      <c r="PNT31" s="8"/>
      <c r="PNU31" s="8"/>
      <c r="PNV31" s="8"/>
      <c r="PNW31" s="8"/>
      <c r="PNX31" s="8"/>
      <c r="PNY31" s="8"/>
      <c r="PNZ31" s="8"/>
      <c r="POA31" s="8"/>
      <c r="POB31" s="8"/>
      <c r="POC31" s="8"/>
      <c r="POD31" s="8"/>
      <c r="POE31" s="8"/>
      <c r="POF31" s="8"/>
      <c r="POG31" s="8"/>
      <c r="POH31" s="8"/>
      <c r="POI31" s="8"/>
      <c r="POJ31" s="8"/>
      <c r="POK31" s="8"/>
      <c r="POL31" s="8"/>
      <c r="POM31" s="8"/>
      <c r="PON31" s="8"/>
      <c r="POO31" s="8"/>
      <c r="POP31" s="8"/>
      <c r="POQ31" s="8"/>
      <c r="POR31" s="8"/>
      <c r="POS31" s="8"/>
      <c r="POT31" s="8"/>
      <c r="POU31" s="8"/>
      <c r="POV31" s="8"/>
      <c r="POW31" s="8"/>
      <c r="POX31" s="8"/>
      <c r="POY31" s="8"/>
      <c r="POZ31" s="8"/>
      <c r="PPA31" s="8"/>
      <c r="PPB31" s="8"/>
      <c r="PPC31" s="8"/>
      <c r="PPD31" s="8"/>
      <c r="PPE31" s="8"/>
      <c r="PPF31" s="8"/>
      <c r="PPG31" s="8"/>
      <c r="PPH31" s="8"/>
      <c r="PPI31" s="8"/>
      <c r="PPJ31" s="8"/>
      <c r="PPK31" s="8"/>
      <c r="PPL31" s="8"/>
      <c r="PPM31" s="8"/>
      <c r="PPN31" s="8"/>
      <c r="PPO31" s="8"/>
      <c r="PPP31" s="8"/>
      <c r="PPQ31" s="8"/>
      <c r="PPR31" s="8"/>
      <c r="PPS31" s="8"/>
      <c r="PPT31" s="8"/>
      <c r="PPU31" s="8"/>
      <c r="PPV31" s="8"/>
      <c r="PPW31" s="8"/>
      <c r="PPX31" s="8"/>
      <c r="PPY31" s="8"/>
      <c r="PPZ31" s="8"/>
      <c r="PQA31" s="8"/>
      <c r="PQB31" s="8"/>
      <c r="PQC31" s="8"/>
      <c r="PQD31" s="8"/>
      <c r="PQE31" s="8"/>
      <c r="PQF31" s="8"/>
      <c r="PQG31" s="8"/>
      <c r="PQH31" s="8"/>
      <c r="PQI31" s="8"/>
      <c r="PQJ31" s="8"/>
      <c r="PQK31" s="8"/>
      <c r="PQL31" s="8"/>
      <c r="PQM31" s="8"/>
      <c r="PQN31" s="8"/>
      <c r="PQO31" s="8"/>
      <c r="PQP31" s="8"/>
      <c r="PQQ31" s="8"/>
      <c r="PQR31" s="8"/>
      <c r="PQS31" s="8"/>
      <c r="PQT31" s="8"/>
      <c r="PQU31" s="8"/>
      <c r="PQV31" s="8"/>
      <c r="PQW31" s="8"/>
      <c r="PQX31" s="8"/>
      <c r="PQY31" s="8"/>
      <c r="PQZ31" s="8"/>
      <c r="PRA31" s="8"/>
      <c r="PRB31" s="8"/>
      <c r="PRC31" s="8"/>
      <c r="PRD31" s="8"/>
      <c r="PRE31" s="8"/>
      <c r="PRF31" s="8"/>
      <c r="PRG31" s="8"/>
      <c r="PRH31" s="8"/>
      <c r="PRI31" s="8"/>
      <c r="PRJ31" s="8"/>
      <c r="PRK31" s="8"/>
      <c r="PRL31" s="8"/>
      <c r="PRM31" s="8"/>
      <c r="PRN31" s="8"/>
      <c r="PRO31" s="8"/>
      <c r="PRP31" s="8"/>
      <c r="PRQ31" s="8"/>
      <c r="PRR31" s="8"/>
      <c r="PRS31" s="8"/>
      <c r="PRT31" s="8"/>
      <c r="PRU31" s="8"/>
      <c r="PRV31" s="8"/>
      <c r="PRW31" s="8"/>
      <c r="PRX31" s="8"/>
      <c r="PRY31" s="8"/>
      <c r="PRZ31" s="8"/>
      <c r="PSA31" s="8"/>
      <c r="PSB31" s="8"/>
      <c r="PSC31" s="8"/>
      <c r="PSD31" s="8"/>
      <c r="PSE31" s="8"/>
      <c r="PSF31" s="8"/>
      <c r="PSG31" s="8"/>
      <c r="PSH31" s="8"/>
      <c r="PSI31" s="8"/>
      <c r="PSJ31" s="8"/>
      <c r="PSK31" s="8"/>
      <c r="PSL31" s="8"/>
      <c r="PSM31" s="8"/>
      <c r="PSN31" s="8"/>
      <c r="PSO31" s="8"/>
      <c r="PSP31" s="8"/>
      <c r="PSQ31" s="8"/>
      <c r="PSR31" s="8"/>
      <c r="PSS31" s="8"/>
      <c r="PST31" s="8"/>
      <c r="PSU31" s="8"/>
      <c r="PSV31" s="8"/>
      <c r="PSW31" s="8"/>
      <c r="PSX31" s="8"/>
      <c r="PSY31" s="8"/>
      <c r="PSZ31" s="8"/>
      <c r="PTA31" s="8"/>
      <c r="PTB31" s="8"/>
      <c r="PTC31" s="8"/>
      <c r="PTD31" s="8"/>
      <c r="PTE31" s="8"/>
      <c r="PTF31" s="8"/>
      <c r="PTG31" s="8"/>
      <c r="PTH31" s="8"/>
      <c r="PTI31" s="8"/>
      <c r="PTJ31" s="8"/>
      <c r="PTK31" s="8"/>
      <c r="PTL31" s="8"/>
      <c r="PTM31" s="8"/>
      <c r="PTN31" s="8"/>
      <c r="PTO31" s="8"/>
      <c r="PTP31" s="8"/>
      <c r="PTQ31" s="8"/>
      <c r="PTR31" s="8"/>
      <c r="PTS31" s="8"/>
      <c r="PTT31" s="8"/>
      <c r="PTU31" s="8"/>
      <c r="PTV31" s="8"/>
      <c r="PTW31" s="8"/>
      <c r="PTX31" s="8"/>
      <c r="PTY31" s="8"/>
      <c r="PTZ31" s="8"/>
      <c r="PUA31" s="8"/>
      <c r="PUB31" s="8"/>
      <c r="PUC31" s="8"/>
      <c r="PUD31" s="8"/>
      <c r="PUE31" s="8"/>
      <c r="PUF31" s="8"/>
      <c r="PUG31" s="8"/>
      <c r="PUH31" s="8"/>
      <c r="PUI31" s="8"/>
      <c r="PUJ31" s="8"/>
      <c r="PUK31" s="8"/>
      <c r="PUL31" s="8"/>
      <c r="PUM31" s="8"/>
      <c r="PUN31" s="8"/>
      <c r="PUO31" s="8"/>
      <c r="PUP31" s="8"/>
      <c r="PUQ31" s="8"/>
      <c r="PUR31" s="8"/>
      <c r="PUS31" s="8"/>
      <c r="PUT31" s="8"/>
      <c r="PUU31" s="8"/>
      <c r="PUV31" s="8"/>
      <c r="PUW31" s="8"/>
      <c r="PUX31" s="8"/>
      <c r="PUY31" s="8"/>
      <c r="PUZ31" s="8"/>
      <c r="PVA31" s="8"/>
      <c r="PVB31" s="8"/>
      <c r="PVC31" s="8"/>
      <c r="PVD31" s="8"/>
      <c r="PVE31" s="8"/>
      <c r="PVF31" s="8"/>
      <c r="PVG31" s="8"/>
      <c r="PVH31" s="8"/>
      <c r="PVI31" s="8"/>
      <c r="PVJ31" s="8"/>
      <c r="PVK31" s="8"/>
      <c r="PVL31" s="8"/>
      <c r="PVM31" s="8"/>
      <c r="PVN31" s="8"/>
      <c r="PVO31" s="8"/>
      <c r="PVP31" s="8"/>
      <c r="PVQ31" s="8"/>
      <c r="PVR31" s="8"/>
      <c r="PVS31" s="8"/>
      <c r="PVT31" s="8"/>
      <c r="PVU31" s="8"/>
      <c r="PVV31" s="8"/>
      <c r="PVW31" s="8"/>
      <c r="PVX31" s="8"/>
      <c r="PVY31" s="8"/>
      <c r="PVZ31" s="8"/>
      <c r="PWA31" s="8"/>
      <c r="PWB31" s="8"/>
      <c r="PWC31" s="8"/>
      <c r="PWD31" s="8"/>
      <c r="PWE31" s="8"/>
      <c r="PWF31" s="8"/>
      <c r="PWG31" s="8"/>
      <c r="PWH31" s="8"/>
      <c r="PWI31" s="8"/>
      <c r="PWJ31" s="8"/>
      <c r="PWK31" s="8"/>
      <c r="PWL31" s="8"/>
      <c r="PWM31" s="8"/>
      <c r="PWN31" s="8"/>
      <c r="PWO31" s="8"/>
      <c r="PWP31" s="8"/>
      <c r="PWQ31" s="8"/>
      <c r="PWR31" s="8"/>
      <c r="PWS31" s="8"/>
      <c r="PWT31" s="8"/>
      <c r="PWU31" s="8"/>
      <c r="PWV31" s="8"/>
      <c r="PWW31" s="8"/>
      <c r="PWX31" s="8"/>
      <c r="PWY31" s="8"/>
      <c r="PWZ31" s="8"/>
      <c r="PXA31" s="8"/>
      <c r="PXB31" s="8"/>
      <c r="PXC31" s="8"/>
      <c r="PXD31" s="8"/>
      <c r="PXE31" s="8"/>
      <c r="PXF31" s="8"/>
      <c r="PXG31" s="8"/>
      <c r="PXH31" s="8"/>
      <c r="PXI31" s="8"/>
      <c r="PXJ31" s="8"/>
      <c r="PXK31" s="8"/>
      <c r="PXL31" s="8"/>
      <c r="PXM31" s="8"/>
      <c r="PXN31" s="8"/>
      <c r="PXO31" s="8"/>
      <c r="PXP31" s="8"/>
      <c r="PXQ31" s="8"/>
      <c r="PXR31" s="8"/>
      <c r="PXS31" s="8"/>
      <c r="PXT31" s="8"/>
      <c r="PXU31" s="8"/>
      <c r="PXV31" s="8"/>
      <c r="PXW31" s="8"/>
      <c r="PXX31" s="8"/>
      <c r="PXY31" s="8"/>
      <c r="PXZ31" s="8"/>
      <c r="PYA31" s="8"/>
      <c r="PYB31" s="8"/>
      <c r="PYC31" s="8"/>
      <c r="PYD31" s="8"/>
      <c r="PYE31" s="8"/>
      <c r="PYF31" s="8"/>
      <c r="PYG31" s="8"/>
      <c r="PYH31" s="8"/>
      <c r="PYI31" s="8"/>
      <c r="PYJ31" s="8"/>
      <c r="PYK31" s="8"/>
      <c r="PYL31" s="8"/>
      <c r="PYM31" s="8"/>
      <c r="PYN31" s="8"/>
      <c r="PYO31" s="8"/>
      <c r="PYP31" s="8"/>
      <c r="PYQ31" s="8"/>
      <c r="PYR31" s="8"/>
      <c r="PYS31" s="8"/>
      <c r="PYT31" s="8"/>
      <c r="PYU31" s="8"/>
      <c r="PYV31" s="8"/>
      <c r="PYW31" s="8"/>
      <c r="PYX31" s="8"/>
      <c r="PYY31" s="8"/>
      <c r="PYZ31" s="8"/>
      <c r="PZA31" s="8"/>
      <c r="PZB31" s="8"/>
      <c r="PZC31" s="8"/>
      <c r="PZD31" s="8"/>
      <c r="PZE31" s="8"/>
      <c r="PZF31" s="8"/>
      <c r="PZG31" s="8"/>
      <c r="PZH31" s="8"/>
      <c r="PZI31" s="8"/>
      <c r="PZJ31" s="8"/>
      <c r="PZK31" s="8"/>
      <c r="PZL31" s="8"/>
      <c r="PZM31" s="8"/>
      <c r="PZN31" s="8"/>
      <c r="PZO31" s="8"/>
      <c r="PZP31" s="8"/>
      <c r="PZQ31" s="8"/>
      <c r="PZR31" s="8"/>
      <c r="PZS31" s="8"/>
      <c r="PZT31" s="8"/>
      <c r="PZU31" s="8"/>
      <c r="PZV31" s="8"/>
      <c r="PZW31" s="8"/>
      <c r="PZX31" s="8"/>
      <c r="PZY31" s="8"/>
      <c r="PZZ31" s="8"/>
      <c r="QAA31" s="8"/>
      <c r="QAB31" s="8"/>
      <c r="QAC31" s="8"/>
      <c r="QAD31" s="8"/>
      <c r="QAE31" s="8"/>
      <c r="QAF31" s="8"/>
      <c r="QAG31" s="8"/>
      <c r="QAH31" s="8"/>
      <c r="QAI31" s="8"/>
      <c r="QAJ31" s="8"/>
      <c r="QAK31" s="8"/>
      <c r="QAL31" s="8"/>
      <c r="QAM31" s="8"/>
      <c r="QAN31" s="8"/>
      <c r="QAO31" s="8"/>
      <c r="QAP31" s="8"/>
      <c r="QAQ31" s="8"/>
      <c r="QAR31" s="8"/>
      <c r="QAS31" s="8"/>
      <c r="QAT31" s="8"/>
      <c r="QAU31" s="8"/>
      <c r="QAV31" s="8"/>
      <c r="QAW31" s="8"/>
      <c r="QAX31" s="8"/>
      <c r="QAY31" s="8"/>
      <c r="QAZ31" s="8"/>
      <c r="QBA31" s="8"/>
      <c r="QBB31" s="8"/>
      <c r="QBC31" s="8"/>
      <c r="QBD31" s="8"/>
      <c r="QBE31" s="8"/>
      <c r="QBF31" s="8"/>
      <c r="QBG31" s="8"/>
      <c r="QBH31" s="8"/>
      <c r="QBI31" s="8"/>
      <c r="QBJ31" s="8"/>
      <c r="QBK31" s="8"/>
      <c r="QBL31" s="8"/>
      <c r="QBM31" s="8"/>
      <c r="QBN31" s="8"/>
      <c r="QBO31" s="8"/>
      <c r="QBP31" s="8"/>
      <c r="QBQ31" s="8"/>
      <c r="QBR31" s="8"/>
      <c r="QBS31" s="8"/>
      <c r="QBT31" s="8"/>
      <c r="QBU31" s="8"/>
      <c r="QBV31" s="8"/>
      <c r="QBW31" s="8"/>
      <c r="QBX31" s="8"/>
      <c r="QBY31" s="8"/>
      <c r="QBZ31" s="8"/>
      <c r="QCA31" s="8"/>
      <c r="QCB31" s="8"/>
      <c r="QCC31" s="8"/>
      <c r="QCD31" s="8"/>
      <c r="QCE31" s="8"/>
      <c r="QCF31" s="8"/>
      <c r="QCG31" s="8"/>
      <c r="QCH31" s="8"/>
      <c r="QCI31" s="8"/>
      <c r="QCJ31" s="8"/>
      <c r="QCK31" s="8"/>
      <c r="QCL31" s="8"/>
      <c r="QCM31" s="8"/>
      <c r="QCN31" s="8"/>
      <c r="QCO31" s="8"/>
      <c r="QCP31" s="8"/>
      <c r="QCQ31" s="8"/>
      <c r="QCR31" s="8"/>
      <c r="QCS31" s="8"/>
      <c r="QCT31" s="8"/>
      <c r="QCU31" s="8"/>
      <c r="QCV31" s="8"/>
      <c r="QCW31" s="8"/>
      <c r="QCX31" s="8"/>
      <c r="QCY31" s="8"/>
      <c r="QCZ31" s="8"/>
      <c r="QDA31" s="8"/>
      <c r="QDB31" s="8"/>
      <c r="QDC31" s="8"/>
      <c r="QDD31" s="8"/>
      <c r="QDE31" s="8"/>
      <c r="QDF31" s="8"/>
      <c r="QDG31" s="8"/>
      <c r="QDH31" s="8"/>
      <c r="QDI31" s="8"/>
      <c r="QDJ31" s="8"/>
      <c r="QDK31" s="8"/>
      <c r="QDL31" s="8"/>
      <c r="QDM31" s="8"/>
      <c r="QDN31" s="8"/>
      <c r="QDO31" s="8"/>
      <c r="QDP31" s="8"/>
      <c r="QDQ31" s="8"/>
      <c r="QDR31" s="8"/>
      <c r="QDS31" s="8"/>
      <c r="QDT31" s="8"/>
      <c r="QDU31" s="8"/>
      <c r="QDV31" s="8"/>
      <c r="QDW31" s="8"/>
      <c r="QDX31" s="8"/>
      <c r="QDY31" s="8"/>
      <c r="QDZ31" s="8"/>
      <c r="QEA31" s="8"/>
      <c r="QEB31" s="8"/>
      <c r="QEC31" s="8"/>
      <c r="QED31" s="8"/>
      <c r="QEE31" s="8"/>
      <c r="QEF31" s="8"/>
      <c r="QEG31" s="8"/>
      <c r="QEH31" s="8"/>
      <c r="QEI31" s="8"/>
      <c r="QEJ31" s="8"/>
      <c r="QEK31" s="8"/>
      <c r="QEL31" s="8"/>
      <c r="QEM31" s="8"/>
      <c r="QEN31" s="8"/>
      <c r="QEO31" s="8"/>
      <c r="QEP31" s="8"/>
      <c r="QEQ31" s="8"/>
      <c r="QER31" s="8"/>
      <c r="QES31" s="8"/>
      <c r="QET31" s="8"/>
      <c r="QEU31" s="8"/>
      <c r="QEV31" s="8"/>
      <c r="QEW31" s="8"/>
      <c r="QEX31" s="8"/>
      <c r="QEY31" s="8"/>
      <c r="QEZ31" s="8"/>
      <c r="QFA31" s="8"/>
      <c r="QFB31" s="8"/>
      <c r="QFC31" s="8"/>
      <c r="QFD31" s="8"/>
      <c r="QFE31" s="8"/>
      <c r="QFF31" s="8"/>
      <c r="QFG31" s="8"/>
      <c r="QFH31" s="8"/>
      <c r="QFI31" s="8"/>
      <c r="QFJ31" s="8"/>
      <c r="QFK31" s="8"/>
      <c r="QFL31" s="8"/>
      <c r="QFM31" s="8"/>
      <c r="QFN31" s="8"/>
      <c r="QFO31" s="8"/>
      <c r="QFP31" s="8"/>
      <c r="QFQ31" s="8"/>
      <c r="QFR31" s="8"/>
      <c r="QFS31" s="8"/>
      <c r="QFT31" s="8"/>
      <c r="QFU31" s="8"/>
      <c r="QFV31" s="8"/>
      <c r="QFW31" s="8"/>
      <c r="QFX31" s="8"/>
      <c r="QFY31" s="8"/>
      <c r="QFZ31" s="8"/>
      <c r="QGA31" s="8"/>
      <c r="QGB31" s="8"/>
      <c r="QGC31" s="8"/>
      <c r="QGD31" s="8"/>
      <c r="QGE31" s="8"/>
      <c r="QGF31" s="8"/>
      <c r="QGG31" s="8"/>
      <c r="QGH31" s="8"/>
      <c r="QGI31" s="8"/>
      <c r="QGJ31" s="8"/>
      <c r="QGK31" s="8"/>
      <c r="QGL31" s="8"/>
      <c r="QGM31" s="8"/>
      <c r="QGN31" s="8"/>
      <c r="QGO31" s="8"/>
      <c r="QGP31" s="8"/>
      <c r="QGQ31" s="8"/>
      <c r="QGR31" s="8"/>
      <c r="QGS31" s="8"/>
      <c r="QGT31" s="8"/>
      <c r="QGU31" s="8"/>
      <c r="QGV31" s="8"/>
      <c r="QGW31" s="8"/>
      <c r="QGX31" s="8"/>
      <c r="QGY31" s="8"/>
      <c r="QGZ31" s="8"/>
      <c r="QHA31" s="8"/>
      <c r="QHB31" s="8"/>
      <c r="QHC31" s="8"/>
      <c r="QHD31" s="8"/>
      <c r="QHE31" s="8"/>
      <c r="QHF31" s="8"/>
      <c r="QHG31" s="8"/>
      <c r="QHH31" s="8"/>
      <c r="QHI31" s="8"/>
      <c r="QHJ31" s="8"/>
      <c r="QHK31" s="8"/>
      <c r="QHL31" s="8"/>
      <c r="QHM31" s="8"/>
      <c r="QHN31" s="8"/>
      <c r="QHO31" s="8"/>
      <c r="QHP31" s="8"/>
      <c r="QHQ31" s="8"/>
      <c r="QHR31" s="8"/>
      <c r="QHS31" s="8"/>
      <c r="QHT31" s="8"/>
      <c r="QHU31" s="8"/>
      <c r="QHV31" s="8"/>
      <c r="QHW31" s="8"/>
      <c r="QHX31" s="8"/>
      <c r="QHY31" s="8"/>
      <c r="QHZ31" s="8"/>
      <c r="QIA31" s="8"/>
      <c r="QIB31" s="8"/>
      <c r="QIC31" s="8"/>
      <c r="QID31" s="8"/>
      <c r="QIE31" s="8"/>
      <c r="QIF31" s="8"/>
      <c r="QIG31" s="8"/>
      <c r="QIH31" s="8"/>
      <c r="QII31" s="8"/>
      <c r="QIJ31" s="8"/>
      <c r="QIK31" s="8"/>
      <c r="QIL31" s="8"/>
      <c r="QIM31" s="8"/>
      <c r="QIN31" s="8"/>
      <c r="QIO31" s="8"/>
      <c r="QIP31" s="8"/>
      <c r="QIQ31" s="8"/>
      <c r="QIR31" s="8"/>
      <c r="QIS31" s="8"/>
      <c r="QIT31" s="8"/>
      <c r="QIU31" s="8"/>
      <c r="QIV31" s="8"/>
      <c r="QIW31" s="8"/>
      <c r="QIX31" s="8"/>
      <c r="QIY31" s="8"/>
      <c r="QIZ31" s="8"/>
      <c r="QJA31" s="8"/>
      <c r="QJB31" s="8"/>
      <c r="QJC31" s="8"/>
      <c r="QJD31" s="8"/>
      <c r="QJE31" s="8"/>
      <c r="QJF31" s="8"/>
      <c r="QJG31" s="8"/>
      <c r="QJH31" s="8"/>
      <c r="QJI31" s="8"/>
      <c r="QJJ31" s="8"/>
      <c r="QJK31" s="8"/>
      <c r="QJL31" s="8"/>
      <c r="QJM31" s="8"/>
      <c r="QJN31" s="8"/>
      <c r="QJO31" s="8"/>
      <c r="QJP31" s="8"/>
      <c r="QJQ31" s="8"/>
      <c r="QJR31" s="8"/>
      <c r="QJS31" s="8"/>
      <c r="QJT31" s="8"/>
      <c r="QJU31" s="8"/>
      <c r="QJV31" s="8"/>
      <c r="QJW31" s="8"/>
      <c r="QJX31" s="8"/>
      <c r="QJY31" s="8"/>
      <c r="QJZ31" s="8"/>
      <c r="QKA31" s="8"/>
      <c r="QKB31" s="8"/>
      <c r="QKC31" s="8"/>
      <c r="QKD31" s="8"/>
      <c r="QKE31" s="8"/>
      <c r="QKF31" s="8"/>
      <c r="QKG31" s="8"/>
      <c r="QKH31" s="8"/>
      <c r="QKI31" s="8"/>
      <c r="QKJ31" s="8"/>
      <c r="QKK31" s="8"/>
      <c r="QKL31" s="8"/>
      <c r="QKM31" s="8"/>
      <c r="QKN31" s="8"/>
      <c r="QKO31" s="8"/>
      <c r="QKP31" s="8"/>
      <c r="QKQ31" s="8"/>
      <c r="QKR31" s="8"/>
      <c r="QKS31" s="8"/>
      <c r="QKT31" s="8"/>
      <c r="QKU31" s="8"/>
      <c r="QKV31" s="8"/>
      <c r="QKW31" s="8"/>
      <c r="QKX31" s="8"/>
      <c r="QKY31" s="8"/>
      <c r="QKZ31" s="8"/>
      <c r="QLA31" s="8"/>
      <c r="QLB31" s="8"/>
      <c r="QLC31" s="8"/>
      <c r="QLD31" s="8"/>
      <c r="QLE31" s="8"/>
      <c r="QLF31" s="8"/>
      <c r="QLG31" s="8"/>
      <c r="QLH31" s="8"/>
      <c r="QLI31" s="8"/>
      <c r="QLJ31" s="8"/>
      <c r="QLK31" s="8"/>
      <c r="QLL31" s="8"/>
      <c r="QLM31" s="8"/>
      <c r="QLN31" s="8"/>
      <c r="QLO31" s="8"/>
      <c r="QLP31" s="8"/>
      <c r="QLQ31" s="8"/>
      <c r="QLR31" s="8"/>
      <c r="QLS31" s="8"/>
      <c r="QLT31" s="8"/>
      <c r="QLU31" s="8"/>
      <c r="QLV31" s="8"/>
      <c r="QLW31" s="8"/>
      <c r="QLX31" s="8"/>
      <c r="QLY31" s="8"/>
      <c r="QLZ31" s="8"/>
      <c r="QMA31" s="8"/>
      <c r="QMB31" s="8"/>
      <c r="QMC31" s="8"/>
      <c r="QMD31" s="8"/>
      <c r="QME31" s="8"/>
      <c r="QMF31" s="8"/>
      <c r="QMG31" s="8"/>
      <c r="QMH31" s="8"/>
      <c r="QMI31" s="8"/>
      <c r="QMJ31" s="8"/>
      <c r="QMK31" s="8"/>
      <c r="QML31" s="8"/>
      <c r="QMM31" s="8"/>
      <c r="QMN31" s="8"/>
      <c r="QMO31" s="8"/>
      <c r="QMP31" s="8"/>
      <c r="QMQ31" s="8"/>
      <c r="QMR31" s="8"/>
      <c r="QMS31" s="8"/>
      <c r="QMT31" s="8"/>
      <c r="QMU31" s="8"/>
      <c r="QMV31" s="8"/>
      <c r="QMW31" s="8"/>
      <c r="QMX31" s="8"/>
      <c r="QMY31" s="8"/>
      <c r="QMZ31" s="8"/>
      <c r="QNA31" s="8"/>
      <c r="QNB31" s="8"/>
      <c r="QNC31" s="8"/>
      <c r="QND31" s="8"/>
      <c r="QNE31" s="8"/>
      <c r="QNF31" s="8"/>
      <c r="QNG31" s="8"/>
      <c r="QNH31" s="8"/>
      <c r="QNI31" s="8"/>
      <c r="QNJ31" s="8"/>
      <c r="QNK31" s="8"/>
      <c r="QNL31" s="8"/>
      <c r="QNM31" s="8"/>
      <c r="QNN31" s="8"/>
      <c r="QNO31" s="8"/>
      <c r="QNP31" s="8"/>
      <c r="QNQ31" s="8"/>
      <c r="QNR31" s="8"/>
      <c r="QNS31" s="8"/>
      <c r="QNT31" s="8"/>
      <c r="QNU31" s="8"/>
      <c r="QNV31" s="8"/>
      <c r="QNW31" s="8"/>
      <c r="QNX31" s="8"/>
      <c r="QNY31" s="8"/>
      <c r="QNZ31" s="8"/>
      <c r="QOA31" s="8"/>
      <c r="QOB31" s="8"/>
      <c r="QOC31" s="8"/>
      <c r="QOD31" s="8"/>
      <c r="QOE31" s="8"/>
      <c r="QOF31" s="8"/>
      <c r="QOG31" s="8"/>
      <c r="QOH31" s="8"/>
      <c r="QOI31" s="8"/>
      <c r="QOJ31" s="8"/>
      <c r="QOK31" s="8"/>
      <c r="QOL31" s="8"/>
      <c r="QOM31" s="8"/>
      <c r="QON31" s="8"/>
      <c r="QOO31" s="8"/>
      <c r="QOP31" s="8"/>
      <c r="QOQ31" s="8"/>
      <c r="QOR31" s="8"/>
      <c r="QOS31" s="8"/>
      <c r="QOT31" s="8"/>
      <c r="QOU31" s="8"/>
      <c r="QOV31" s="8"/>
      <c r="QOW31" s="8"/>
      <c r="QOX31" s="8"/>
      <c r="QOY31" s="8"/>
      <c r="QOZ31" s="8"/>
      <c r="QPA31" s="8"/>
      <c r="QPB31" s="8"/>
      <c r="QPC31" s="8"/>
      <c r="QPD31" s="8"/>
      <c r="QPE31" s="8"/>
      <c r="QPF31" s="8"/>
      <c r="QPG31" s="8"/>
      <c r="QPH31" s="8"/>
      <c r="QPI31" s="8"/>
      <c r="QPJ31" s="8"/>
      <c r="QPK31" s="8"/>
      <c r="QPL31" s="8"/>
      <c r="QPM31" s="8"/>
      <c r="QPN31" s="8"/>
      <c r="QPO31" s="8"/>
      <c r="QPP31" s="8"/>
      <c r="QPQ31" s="8"/>
      <c r="QPR31" s="8"/>
      <c r="QPS31" s="8"/>
      <c r="QPT31" s="8"/>
      <c r="QPU31" s="8"/>
      <c r="QPV31" s="8"/>
      <c r="QPW31" s="8"/>
      <c r="QPX31" s="8"/>
      <c r="QPY31" s="8"/>
      <c r="QPZ31" s="8"/>
      <c r="QQA31" s="8"/>
      <c r="QQB31" s="8"/>
      <c r="QQC31" s="8"/>
      <c r="QQD31" s="8"/>
      <c r="QQE31" s="8"/>
      <c r="QQF31" s="8"/>
      <c r="QQG31" s="8"/>
      <c r="QQH31" s="8"/>
      <c r="QQI31" s="8"/>
      <c r="QQJ31" s="8"/>
      <c r="QQK31" s="8"/>
      <c r="QQL31" s="8"/>
      <c r="QQM31" s="8"/>
      <c r="QQN31" s="8"/>
      <c r="QQO31" s="8"/>
      <c r="QQP31" s="8"/>
      <c r="QQQ31" s="8"/>
      <c r="QQR31" s="8"/>
      <c r="QQS31" s="8"/>
      <c r="QQT31" s="8"/>
      <c r="QQU31" s="8"/>
      <c r="QQV31" s="8"/>
      <c r="QQW31" s="8"/>
      <c r="QQX31" s="8"/>
      <c r="QQY31" s="8"/>
      <c r="QQZ31" s="8"/>
      <c r="QRA31" s="8"/>
      <c r="QRB31" s="8"/>
      <c r="QRC31" s="8"/>
      <c r="QRD31" s="8"/>
      <c r="QRE31" s="8"/>
      <c r="QRF31" s="8"/>
      <c r="QRG31" s="8"/>
      <c r="QRH31" s="8"/>
      <c r="QRI31" s="8"/>
      <c r="QRJ31" s="8"/>
      <c r="QRK31" s="8"/>
      <c r="QRL31" s="8"/>
      <c r="QRM31" s="8"/>
      <c r="QRN31" s="8"/>
      <c r="QRO31" s="8"/>
      <c r="QRP31" s="8"/>
      <c r="QRQ31" s="8"/>
      <c r="QRR31" s="8"/>
      <c r="QRS31" s="8"/>
      <c r="QRT31" s="8"/>
      <c r="QRU31" s="8"/>
      <c r="QRV31" s="8"/>
      <c r="QRW31" s="8"/>
      <c r="QRX31" s="8"/>
      <c r="QRY31" s="8"/>
      <c r="QRZ31" s="8"/>
      <c r="QSA31" s="8"/>
      <c r="QSB31" s="8"/>
      <c r="QSC31" s="8"/>
      <c r="QSD31" s="8"/>
      <c r="QSE31" s="8"/>
      <c r="QSF31" s="8"/>
      <c r="QSG31" s="8"/>
      <c r="QSH31" s="8"/>
      <c r="QSI31" s="8"/>
      <c r="QSJ31" s="8"/>
      <c r="QSK31" s="8"/>
      <c r="QSL31" s="8"/>
      <c r="QSM31" s="8"/>
      <c r="QSN31" s="8"/>
      <c r="QSO31" s="8"/>
      <c r="QSP31" s="8"/>
      <c r="QSQ31" s="8"/>
      <c r="QSR31" s="8"/>
      <c r="QSS31" s="8"/>
      <c r="QST31" s="8"/>
      <c r="QSU31" s="8"/>
      <c r="QSV31" s="8"/>
      <c r="QSW31" s="8"/>
      <c r="QSX31" s="8"/>
      <c r="QSY31" s="8"/>
      <c r="QSZ31" s="8"/>
      <c r="QTA31" s="8"/>
      <c r="QTB31" s="8"/>
      <c r="QTC31" s="8"/>
      <c r="QTD31" s="8"/>
      <c r="QTE31" s="8"/>
      <c r="QTF31" s="8"/>
      <c r="QTG31" s="8"/>
      <c r="QTH31" s="8"/>
      <c r="QTI31" s="8"/>
      <c r="QTJ31" s="8"/>
      <c r="QTK31" s="8"/>
      <c r="QTL31" s="8"/>
      <c r="QTM31" s="8"/>
      <c r="QTN31" s="8"/>
      <c r="QTO31" s="8"/>
      <c r="QTP31" s="8"/>
      <c r="QTQ31" s="8"/>
      <c r="QTR31" s="8"/>
      <c r="QTS31" s="8"/>
      <c r="QTT31" s="8"/>
      <c r="QTU31" s="8"/>
      <c r="QTV31" s="8"/>
      <c r="QTW31" s="8"/>
      <c r="QTX31" s="8"/>
      <c r="QTY31" s="8"/>
      <c r="QTZ31" s="8"/>
      <c r="QUA31" s="8"/>
      <c r="QUB31" s="8"/>
      <c r="QUC31" s="8"/>
      <c r="QUD31" s="8"/>
      <c r="QUE31" s="8"/>
      <c r="QUF31" s="8"/>
      <c r="QUG31" s="8"/>
      <c r="QUH31" s="8"/>
      <c r="QUI31" s="8"/>
      <c r="QUJ31" s="8"/>
      <c r="QUK31" s="8"/>
      <c r="QUL31" s="8"/>
      <c r="QUM31" s="8"/>
      <c r="QUN31" s="8"/>
      <c r="QUO31" s="8"/>
      <c r="QUP31" s="8"/>
      <c r="QUQ31" s="8"/>
      <c r="QUR31" s="8"/>
      <c r="QUS31" s="8"/>
      <c r="QUT31" s="8"/>
      <c r="QUU31" s="8"/>
      <c r="QUV31" s="8"/>
      <c r="QUW31" s="8"/>
      <c r="QUX31" s="8"/>
      <c r="QUY31" s="8"/>
      <c r="QUZ31" s="8"/>
      <c r="QVA31" s="8"/>
      <c r="QVB31" s="8"/>
      <c r="QVC31" s="8"/>
      <c r="QVD31" s="8"/>
      <c r="QVE31" s="8"/>
      <c r="QVF31" s="8"/>
      <c r="QVG31" s="8"/>
      <c r="QVH31" s="8"/>
      <c r="QVI31" s="8"/>
      <c r="QVJ31" s="8"/>
      <c r="QVK31" s="8"/>
      <c r="QVL31" s="8"/>
      <c r="QVM31" s="8"/>
      <c r="QVN31" s="8"/>
      <c r="QVO31" s="8"/>
      <c r="QVP31" s="8"/>
      <c r="QVQ31" s="8"/>
      <c r="QVR31" s="8"/>
      <c r="QVS31" s="8"/>
      <c r="QVT31" s="8"/>
      <c r="QVU31" s="8"/>
      <c r="QVV31" s="8"/>
      <c r="QVW31" s="8"/>
      <c r="QVX31" s="8"/>
      <c r="QVY31" s="8"/>
      <c r="QVZ31" s="8"/>
      <c r="QWA31" s="8"/>
      <c r="QWB31" s="8"/>
      <c r="QWC31" s="8"/>
      <c r="QWD31" s="8"/>
      <c r="QWE31" s="8"/>
      <c r="QWF31" s="8"/>
      <c r="QWG31" s="8"/>
      <c r="QWH31" s="8"/>
      <c r="QWI31" s="8"/>
      <c r="QWJ31" s="8"/>
      <c r="QWK31" s="8"/>
      <c r="QWL31" s="8"/>
      <c r="QWM31" s="8"/>
      <c r="QWN31" s="8"/>
      <c r="QWO31" s="8"/>
      <c r="QWP31" s="8"/>
      <c r="QWQ31" s="8"/>
      <c r="QWR31" s="8"/>
      <c r="QWS31" s="8"/>
      <c r="QWT31" s="8"/>
      <c r="QWU31" s="8"/>
      <c r="QWV31" s="8"/>
      <c r="QWW31" s="8"/>
      <c r="QWX31" s="8"/>
      <c r="QWY31" s="8"/>
      <c r="QWZ31" s="8"/>
      <c r="QXA31" s="8"/>
      <c r="QXB31" s="8"/>
      <c r="QXC31" s="8"/>
      <c r="QXD31" s="8"/>
      <c r="QXE31" s="8"/>
      <c r="QXF31" s="8"/>
      <c r="QXG31" s="8"/>
      <c r="QXH31" s="8"/>
      <c r="QXI31" s="8"/>
      <c r="QXJ31" s="8"/>
      <c r="QXK31" s="8"/>
      <c r="QXL31" s="8"/>
      <c r="QXM31" s="8"/>
      <c r="QXN31" s="8"/>
      <c r="QXO31" s="8"/>
      <c r="QXP31" s="8"/>
      <c r="QXQ31" s="8"/>
      <c r="QXR31" s="8"/>
      <c r="QXS31" s="8"/>
      <c r="QXT31" s="8"/>
      <c r="QXU31" s="8"/>
      <c r="QXV31" s="8"/>
      <c r="QXW31" s="8"/>
      <c r="QXX31" s="8"/>
      <c r="QXY31" s="8"/>
      <c r="QXZ31" s="8"/>
      <c r="QYA31" s="8"/>
      <c r="QYB31" s="8"/>
      <c r="QYC31" s="8"/>
      <c r="QYD31" s="8"/>
      <c r="QYE31" s="8"/>
      <c r="QYF31" s="8"/>
      <c r="QYG31" s="8"/>
      <c r="QYH31" s="8"/>
      <c r="QYI31" s="8"/>
      <c r="QYJ31" s="8"/>
      <c r="QYK31" s="8"/>
      <c r="QYL31" s="8"/>
      <c r="QYM31" s="8"/>
      <c r="QYN31" s="8"/>
      <c r="QYO31" s="8"/>
      <c r="QYP31" s="8"/>
      <c r="QYQ31" s="8"/>
      <c r="QYR31" s="8"/>
      <c r="QYS31" s="8"/>
      <c r="QYT31" s="8"/>
      <c r="QYU31" s="8"/>
      <c r="QYV31" s="8"/>
      <c r="QYW31" s="8"/>
      <c r="QYX31" s="8"/>
      <c r="QYY31" s="8"/>
      <c r="QYZ31" s="8"/>
      <c r="QZA31" s="8"/>
      <c r="QZB31" s="8"/>
      <c r="QZC31" s="8"/>
      <c r="QZD31" s="8"/>
      <c r="QZE31" s="8"/>
      <c r="QZF31" s="8"/>
      <c r="QZG31" s="8"/>
      <c r="QZH31" s="8"/>
      <c r="QZI31" s="8"/>
      <c r="QZJ31" s="8"/>
      <c r="QZK31" s="8"/>
      <c r="QZL31" s="8"/>
      <c r="QZM31" s="8"/>
      <c r="QZN31" s="8"/>
      <c r="QZO31" s="8"/>
      <c r="QZP31" s="8"/>
      <c r="QZQ31" s="8"/>
      <c r="QZR31" s="8"/>
      <c r="QZS31" s="8"/>
      <c r="QZT31" s="8"/>
      <c r="QZU31" s="8"/>
      <c r="QZV31" s="8"/>
      <c r="QZW31" s="8"/>
      <c r="QZX31" s="8"/>
      <c r="QZY31" s="8"/>
      <c r="QZZ31" s="8"/>
      <c r="RAA31" s="8"/>
      <c r="RAB31" s="8"/>
      <c r="RAC31" s="8"/>
      <c r="RAD31" s="8"/>
      <c r="RAE31" s="8"/>
      <c r="RAF31" s="8"/>
      <c r="RAG31" s="8"/>
      <c r="RAH31" s="8"/>
      <c r="RAI31" s="8"/>
      <c r="RAJ31" s="8"/>
      <c r="RAK31" s="8"/>
      <c r="RAL31" s="8"/>
      <c r="RAM31" s="8"/>
      <c r="RAN31" s="8"/>
      <c r="RAO31" s="8"/>
      <c r="RAP31" s="8"/>
      <c r="RAQ31" s="8"/>
      <c r="RAR31" s="8"/>
      <c r="RAS31" s="8"/>
      <c r="RAT31" s="8"/>
      <c r="RAU31" s="8"/>
      <c r="RAV31" s="8"/>
      <c r="RAW31" s="8"/>
      <c r="RAX31" s="8"/>
      <c r="RAY31" s="8"/>
      <c r="RAZ31" s="8"/>
      <c r="RBA31" s="8"/>
      <c r="RBB31" s="8"/>
      <c r="RBC31" s="8"/>
      <c r="RBD31" s="8"/>
      <c r="RBE31" s="8"/>
      <c r="RBF31" s="8"/>
      <c r="RBG31" s="8"/>
      <c r="RBH31" s="8"/>
      <c r="RBI31" s="8"/>
      <c r="RBJ31" s="8"/>
      <c r="RBK31" s="8"/>
      <c r="RBL31" s="8"/>
      <c r="RBM31" s="8"/>
      <c r="RBN31" s="8"/>
      <c r="RBO31" s="8"/>
      <c r="RBP31" s="8"/>
      <c r="RBQ31" s="8"/>
      <c r="RBR31" s="8"/>
      <c r="RBS31" s="8"/>
      <c r="RBT31" s="8"/>
      <c r="RBU31" s="8"/>
      <c r="RBV31" s="8"/>
      <c r="RBW31" s="8"/>
      <c r="RBX31" s="8"/>
      <c r="RBY31" s="8"/>
      <c r="RBZ31" s="8"/>
      <c r="RCA31" s="8"/>
      <c r="RCB31" s="8"/>
      <c r="RCC31" s="8"/>
      <c r="RCD31" s="8"/>
      <c r="RCE31" s="8"/>
      <c r="RCF31" s="8"/>
      <c r="RCG31" s="8"/>
      <c r="RCH31" s="8"/>
      <c r="RCI31" s="8"/>
      <c r="RCJ31" s="8"/>
      <c r="RCK31" s="8"/>
      <c r="RCL31" s="8"/>
      <c r="RCM31" s="8"/>
      <c r="RCN31" s="8"/>
      <c r="RCO31" s="8"/>
      <c r="RCP31" s="8"/>
      <c r="RCQ31" s="8"/>
      <c r="RCR31" s="8"/>
      <c r="RCS31" s="8"/>
      <c r="RCT31" s="8"/>
      <c r="RCU31" s="8"/>
      <c r="RCV31" s="8"/>
      <c r="RCW31" s="8"/>
      <c r="RCX31" s="8"/>
      <c r="RCY31" s="8"/>
      <c r="RCZ31" s="8"/>
      <c r="RDA31" s="8"/>
      <c r="RDB31" s="8"/>
      <c r="RDC31" s="8"/>
      <c r="RDD31" s="8"/>
      <c r="RDE31" s="8"/>
      <c r="RDF31" s="8"/>
      <c r="RDG31" s="8"/>
      <c r="RDH31" s="8"/>
      <c r="RDI31" s="8"/>
      <c r="RDJ31" s="8"/>
      <c r="RDK31" s="8"/>
      <c r="RDL31" s="8"/>
      <c r="RDM31" s="8"/>
      <c r="RDN31" s="8"/>
      <c r="RDO31" s="8"/>
      <c r="RDP31" s="8"/>
      <c r="RDQ31" s="8"/>
      <c r="RDR31" s="8"/>
      <c r="RDS31" s="8"/>
      <c r="RDT31" s="8"/>
      <c r="RDU31" s="8"/>
      <c r="RDV31" s="8"/>
      <c r="RDW31" s="8"/>
      <c r="RDX31" s="8"/>
      <c r="RDY31" s="8"/>
      <c r="RDZ31" s="8"/>
      <c r="REA31" s="8"/>
      <c r="REB31" s="8"/>
      <c r="REC31" s="8"/>
      <c r="RED31" s="8"/>
      <c r="REE31" s="8"/>
      <c r="REF31" s="8"/>
      <c r="REG31" s="8"/>
      <c r="REH31" s="8"/>
      <c r="REI31" s="8"/>
      <c r="REJ31" s="8"/>
      <c r="REK31" s="8"/>
      <c r="REL31" s="8"/>
      <c r="REM31" s="8"/>
      <c r="REN31" s="8"/>
      <c r="REO31" s="8"/>
      <c r="REP31" s="8"/>
      <c r="REQ31" s="8"/>
      <c r="RER31" s="8"/>
      <c r="RES31" s="8"/>
      <c r="RET31" s="8"/>
      <c r="REU31" s="8"/>
      <c r="REV31" s="8"/>
      <c r="REW31" s="8"/>
      <c r="REX31" s="8"/>
      <c r="REY31" s="8"/>
      <c r="REZ31" s="8"/>
      <c r="RFA31" s="8"/>
      <c r="RFB31" s="8"/>
      <c r="RFC31" s="8"/>
      <c r="RFD31" s="8"/>
      <c r="RFE31" s="8"/>
      <c r="RFF31" s="8"/>
      <c r="RFG31" s="8"/>
      <c r="RFH31" s="8"/>
      <c r="RFI31" s="8"/>
      <c r="RFJ31" s="8"/>
      <c r="RFK31" s="8"/>
      <c r="RFL31" s="8"/>
      <c r="RFM31" s="8"/>
      <c r="RFN31" s="8"/>
      <c r="RFO31" s="8"/>
      <c r="RFP31" s="8"/>
      <c r="RFQ31" s="8"/>
      <c r="RFR31" s="8"/>
      <c r="RFS31" s="8"/>
      <c r="RFT31" s="8"/>
      <c r="RFU31" s="8"/>
      <c r="RFV31" s="8"/>
      <c r="RFW31" s="8"/>
      <c r="RFX31" s="8"/>
      <c r="RFY31" s="8"/>
      <c r="RFZ31" s="8"/>
      <c r="RGA31" s="8"/>
      <c r="RGB31" s="8"/>
      <c r="RGC31" s="8"/>
      <c r="RGD31" s="8"/>
      <c r="RGE31" s="8"/>
      <c r="RGF31" s="8"/>
      <c r="RGG31" s="8"/>
      <c r="RGH31" s="8"/>
      <c r="RGI31" s="8"/>
      <c r="RGJ31" s="8"/>
      <c r="RGK31" s="8"/>
      <c r="RGL31" s="8"/>
      <c r="RGM31" s="8"/>
      <c r="RGN31" s="8"/>
      <c r="RGO31" s="8"/>
      <c r="RGP31" s="8"/>
      <c r="RGQ31" s="8"/>
      <c r="RGR31" s="8"/>
      <c r="RGS31" s="8"/>
      <c r="RGT31" s="8"/>
      <c r="RGU31" s="8"/>
      <c r="RGV31" s="8"/>
      <c r="RGW31" s="8"/>
      <c r="RGX31" s="8"/>
      <c r="RGY31" s="8"/>
      <c r="RGZ31" s="8"/>
      <c r="RHA31" s="8"/>
      <c r="RHB31" s="8"/>
      <c r="RHC31" s="8"/>
      <c r="RHD31" s="8"/>
      <c r="RHE31" s="8"/>
      <c r="RHF31" s="8"/>
      <c r="RHG31" s="8"/>
      <c r="RHH31" s="8"/>
      <c r="RHI31" s="8"/>
      <c r="RHJ31" s="8"/>
      <c r="RHK31" s="8"/>
      <c r="RHL31" s="8"/>
      <c r="RHM31" s="8"/>
      <c r="RHN31" s="8"/>
      <c r="RHO31" s="8"/>
      <c r="RHP31" s="8"/>
      <c r="RHQ31" s="8"/>
      <c r="RHR31" s="8"/>
      <c r="RHS31" s="8"/>
      <c r="RHT31" s="8"/>
      <c r="RHU31" s="8"/>
      <c r="RHV31" s="8"/>
      <c r="RHW31" s="8"/>
      <c r="RHX31" s="8"/>
      <c r="RHY31" s="8"/>
      <c r="RHZ31" s="8"/>
      <c r="RIA31" s="8"/>
      <c r="RIB31" s="8"/>
      <c r="RIC31" s="8"/>
      <c r="RID31" s="8"/>
      <c r="RIE31" s="8"/>
      <c r="RIF31" s="8"/>
      <c r="RIG31" s="8"/>
      <c r="RIH31" s="8"/>
      <c r="RII31" s="8"/>
      <c r="RIJ31" s="8"/>
      <c r="RIK31" s="8"/>
      <c r="RIL31" s="8"/>
      <c r="RIM31" s="8"/>
      <c r="RIN31" s="8"/>
      <c r="RIO31" s="8"/>
      <c r="RIP31" s="8"/>
      <c r="RIQ31" s="8"/>
      <c r="RIR31" s="8"/>
      <c r="RIS31" s="8"/>
      <c r="RIT31" s="8"/>
      <c r="RIU31" s="8"/>
      <c r="RIV31" s="8"/>
      <c r="RIW31" s="8"/>
      <c r="RIX31" s="8"/>
      <c r="RIY31" s="8"/>
      <c r="RIZ31" s="8"/>
      <c r="RJA31" s="8"/>
      <c r="RJB31" s="8"/>
      <c r="RJC31" s="8"/>
      <c r="RJD31" s="8"/>
      <c r="RJE31" s="8"/>
      <c r="RJF31" s="8"/>
      <c r="RJG31" s="8"/>
      <c r="RJH31" s="8"/>
      <c r="RJI31" s="8"/>
      <c r="RJJ31" s="8"/>
      <c r="RJK31" s="8"/>
      <c r="RJL31" s="8"/>
      <c r="RJM31" s="8"/>
      <c r="RJN31" s="8"/>
      <c r="RJO31" s="8"/>
      <c r="RJP31" s="8"/>
      <c r="RJQ31" s="8"/>
      <c r="RJR31" s="8"/>
      <c r="RJS31" s="8"/>
      <c r="RJT31" s="8"/>
      <c r="RJU31" s="8"/>
      <c r="RJV31" s="8"/>
      <c r="RJW31" s="8"/>
      <c r="RJX31" s="8"/>
      <c r="RJY31" s="8"/>
      <c r="RJZ31" s="8"/>
      <c r="RKA31" s="8"/>
      <c r="RKB31" s="8"/>
      <c r="RKC31" s="8"/>
      <c r="RKD31" s="8"/>
      <c r="RKE31" s="8"/>
      <c r="RKF31" s="8"/>
      <c r="RKG31" s="8"/>
      <c r="RKH31" s="8"/>
      <c r="RKI31" s="8"/>
      <c r="RKJ31" s="8"/>
      <c r="RKK31" s="8"/>
      <c r="RKL31" s="8"/>
      <c r="RKM31" s="8"/>
      <c r="RKN31" s="8"/>
      <c r="RKO31" s="8"/>
      <c r="RKP31" s="8"/>
      <c r="RKQ31" s="8"/>
      <c r="RKR31" s="8"/>
      <c r="RKS31" s="8"/>
      <c r="RKT31" s="8"/>
      <c r="RKU31" s="8"/>
      <c r="RKV31" s="8"/>
      <c r="RKW31" s="8"/>
      <c r="RKX31" s="8"/>
      <c r="RKY31" s="8"/>
      <c r="RKZ31" s="8"/>
      <c r="RLA31" s="8"/>
      <c r="RLB31" s="8"/>
      <c r="RLC31" s="8"/>
      <c r="RLD31" s="8"/>
      <c r="RLE31" s="8"/>
      <c r="RLF31" s="8"/>
      <c r="RLG31" s="8"/>
      <c r="RLH31" s="8"/>
      <c r="RLI31" s="8"/>
      <c r="RLJ31" s="8"/>
      <c r="RLK31" s="8"/>
      <c r="RLL31" s="8"/>
      <c r="RLM31" s="8"/>
      <c r="RLN31" s="8"/>
      <c r="RLO31" s="8"/>
      <c r="RLP31" s="8"/>
      <c r="RLQ31" s="8"/>
      <c r="RLR31" s="8"/>
      <c r="RLS31" s="8"/>
      <c r="RLT31" s="8"/>
      <c r="RLU31" s="8"/>
      <c r="RLV31" s="8"/>
      <c r="RLW31" s="8"/>
      <c r="RLX31" s="8"/>
      <c r="RLY31" s="8"/>
      <c r="RLZ31" s="8"/>
      <c r="RMA31" s="8"/>
      <c r="RMB31" s="8"/>
      <c r="RMC31" s="8"/>
      <c r="RMD31" s="8"/>
      <c r="RME31" s="8"/>
      <c r="RMF31" s="8"/>
      <c r="RMG31" s="8"/>
      <c r="RMH31" s="8"/>
      <c r="RMI31" s="8"/>
      <c r="RMJ31" s="8"/>
      <c r="RMK31" s="8"/>
      <c r="RML31" s="8"/>
      <c r="RMM31" s="8"/>
      <c r="RMN31" s="8"/>
      <c r="RMO31" s="8"/>
      <c r="RMP31" s="8"/>
      <c r="RMQ31" s="8"/>
      <c r="RMR31" s="8"/>
      <c r="RMS31" s="8"/>
      <c r="RMT31" s="8"/>
      <c r="RMU31" s="8"/>
      <c r="RMV31" s="8"/>
      <c r="RMW31" s="8"/>
      <c r="RMX31" s="8"/>
      <c r="RMY31" s="8"/>
      <c r="RMZ31" s="8"/>
      <c r="RNA31" s="8"/>
      <c r="RNB31" s="8"/>
      <c r="RNC31" s="8"/>
      <c r="RND31" s="8"/>
      <c r="RNE31" s="8"/>
      <c r="RNF31" s="8"/>
      <c r="RNG31" s="8"/>
      <c r="RNH31" s="8"/>
      <c r="RNI31" s="8"/>
      <c r="RNJ31" s="8"/>
      <c r="RNK31" s="8"/>
      <c r="RNL31" s="8"/>
      <c r="RNM31" s="8"/>
      <c r="RNN31" s="8"/>
      <c r="RNO31" s="8"/>
      <c r="RNP31" s="8"/>
      <c r="RNQ31" s="8"/>
      <c r="RNR31" s="8"/>
      <c r="RNS31" s="8"/>
      <c r="RNT31" s="8"/>
      <c r="RNU31" s="8"/>
      <c r="RNV31" s="8"/>
      <c r="RNW31" s="8"/>
      <c r="RNX31" s="8"/>
      <c r="RNY31" s="8"/>
      <c r="RNZ31" s="8"/>
      <c r="ROA31" s="8"/>
      <c r="ROB31" s="8"/>
      <c r="ROC31" s="8"/>
      <c r="ROD31" s="8"/>
      <c r="ROE31" s="8"/>
      <c r="ROF31" s="8"/>
      <c r="ROG31" s="8"/>
      <c r="ROH31" s="8"/>
      <c r="ROI31" s="8"/>
      <c r="ROJ31" s="8"/>
      <c r="ROK31" s="8"/>
      <c r="ROL31" s="8"/>
      <c r="ROM31" s="8"/>
      <c r="RON31" s="8"/>
      <c r="ROO31" s="8"/>
      <c r="ROP31" s="8"/>
      <c r="ROQ31" s="8"/>
      <c r="ROR31" s="8"/>
      <c r="ROS31" s="8"/>
      <c r="ROT31" s="8"/>
      <c r="ROU31" s="8"/>
      <c r="ROV31" s="8"/>
      <c r="ROW31" s="8"/>
      <c r="ROX31" s="8"/>
      <c r="ROY31" s="8"/>
      <c r="ROZ31" s="8"/>
      <c r="RPA31" s="8"/>
      <c r="RPB31" s="8"/>
      <c r="RPC31" s="8"/>
      <c r="RPD31" s="8"/>
      <c r="RPE31" s="8"/>
      <c r="RPF31" s="8"/>
      <c r="RPG31" s="8"/>
      <c r="RPH31" s="8"/>
      <c r="RPI31" s="8"/>
      <c r="RPJ31" s="8"/>
      <c r="RPK31" s="8"/>
      <c r="RPL31" s="8"/>
      <c r="RPM31" s="8"/>
      <c r="RPN31" s="8"/>
      <c r="RPO31" s="8"/>
      <c r="RPP31" s="8"/>
      <c r="RPQ31" s="8"/>
      <c r="RPR31" s="8"/>
      <c r="RPS31" s="8"/>
      <c r="RPT31" s="8"/>
      <c r="RPU31" s="8"/>
      <c r="RPV31" s="8"/>
      <c r="RPW31" s="8"/>
      <c r="RPX31" s="8"/>
      <c r="RPY31" s="8"/>
      <c r="RPZ31" s="8"/>
      <c r="RQA31" s="8"/>
      <c r="RQB31" s="8"/>
      <c r="RQC31" s="8"/>
      <c r="RQD31" s="8"/>
      <c r="RQE31" s="8"/>
      <c r="RQF31" s="8"/>
      <c r="RQG31" s="8"/>
      <c r="RQH31" s="8"/>
      <c r="RQI31" s="8"/>
      <c r="RQJ31" s="8"/>
      <c r="RQK31" s="8"/>
      <c r="RQL31" s="8"/>
      <c r="RQM31" s="8"/>
      <c r="RQN31" s="8"/>
      <c r="RQO31" s="8"/>
      <c r="RQP31" s="8"/>
      <c r="RQQ31" s="8"/>
      <c r="RQR31" s="8"/>
      <c r="RQS31" s="8"/>
      <c r="RQT31" s="8"/>
      <c r="RQU31" s="8"/>
      <c r="RQV31" s="8"/>
      <c r="RQW31" s="8"/>
      <c r="RQX31" s="8"/>
      <c r="RQY31" s="8"/>
      <c r="RQZ31" s="8"/>
      <c r="RRA31" s="8"/>
      <c r="RRB31" s="8"/>
      <c r="RRC31" s="8"/>
      <c r="RRD31" s="8"/>
      <c r="RRE31" s="8"/>
      <c r="RRF31" s="8"/>
      <c r="RRG31" s="8"/>
      <c r="RRH31" s="8"/>
      <c r="RRI31" s="8"/>
      <c r="RRJ31" s="8"/>
      <c r="RRK31" s="8"/>
      <c r="RRL31" s="8"/>
      <c r="RRM31" s="8"/>
      <c r="RRN31" s="8"/>
      <c r="RRO31" s="8"/>
      <c r="RRP31" s="8"/>
      <c r="RRQ31" s="8"/>
      <c r="RRR31" s="8"/>
      <c r="RRS31" s="8"/>
      <c r="RRT31" s="8"/>
      <c r="RRU31" s="8"/>
      <c r="RRV31" s="8"/>
      <c r="RRW31" s="8"/>
      <c r="RRX31" s="8"/>
      <c r="RRY31" s="8"/>
      <c r="RRZ31" s="8"/>
      <c r="RSA31" s="8"/>
      <c r="RSB31" s="8"/>
      <c r="RSC31" s="8"/>
      <c r="RSD31" s="8"/>
      <c r="RSE31" s="8"/>
      <c r="RSF31" s="8"/>
      <c r="RSG31" s="8"/>
      <c r="RSH31" s="8"/>
      <c r="RSI31" s="8"/>
      <c r="RSJ31" s="8"/>
      <c r="RSK31" s="8"/>
      <c r="RSL31" s="8"/>
      <c r="RSM31" s="8"/>
      <c r="RSN31" s="8"/>
      <c r="RSO31" s="8"/>
      <c r="RSP31" s="8"/>
      <c r="RSQ31" s="8"/>
      <c r="RSR31" s="8"/>
      <c r="RSS31" s="8"/>
      <c r="RST31" s="8"/>
      <c r="RSU31" s="8"/>
      <c r="RSV31" s="8"/>
      <c r="RSW31" s="8"/>
      <c r="RSX31" s="8"/>
      <c r="RSY31" s="8"/>
      <c r="RSZ31" s="8"/>
      <c r="RTA31" s="8"/>
      <c r="RTB31" s="8"/>
      <c r="RTC31" s="8"/>
      <c r="RTD31" s="8"/>
      <c r="RTE31" s="8"/>
      <c r="RTF31" s="8"/>
      <c r="RTG31" s="8"/>
      <c r="RTH31" s="8"/>
      <c r="RTI31" s="8"/>
      <c r="RTJ31" s="8"/>
      <c r="RTK31" s="8"/>
      <c r="RTL31" s="8"/>
      <c r="RTM31" s="8"/>
      <c r="RTN31" s="8"/>
      <c r="RTO31" s="8"/>
      <c r="RTP31" s="8"/>
      <c r="RTQ31" s="8"/>
      <c r="RTR31" s="8"/>
      <c r="RTS31" s="8"/>
      <c r="RTT31" s="8"/>
      <c r="RTU31" s="8"/>
      <c r="RTV31" s="8"/>
      <c r="RTW31" s="8"/>
      <c r="RTX31" s="8"/>
      <c r="RTY31" s="8"/>
      <c r="RTZ31" s="8"/>
      <c r="RUA31" s="8"/>
      <c r="RUB31" s="8"/>
      <c r="RUC31" s="8"/>
      <c r="RUD31" s="8"/>
      <c r="RUE31" s="8"/>
      <c r="RUF31" s="8"/>
      <c r="RUG31" s="8"/>
      <c r="RUH31" s="8"/>
      <c r="RUI31" s="8"/>
      <c r="RUJ31" s="8"/>
      <c r="RUK31" s="8"/>
      <c r="RUL31" s="8"/>
      <c r="RUM31" s="8"/>
      <c r="RUN31" s="8"/>
      <c r="RUO31" s="8"/>
      <c r="RUP31" s="8"/>
      <c r="RUQ31" s="8"/>
      <c r="RUR31" s="8"/>
      <c r="RUS31" s="8"/>
      <c r="RUT31" s="8"/>
      <c r="RUU31" s="8"/>
      <c r="RUV31" s="8"/>
      <c r="RUW31" s="8"/>
      <c r="RUX31" s="8"/>
      <c r="RUY31" s="8"/>
      <c r="RUZ31" s="8"/>
      <c r="RVA31" s="8"/>
      <c r="RVB31" s="8"/>
      <c r="RVC31" s="8"/>
      <c r="RVD31" s="8"/>
      <c r="RVE31" s="8"/>
      <c r="RVF31" s="8"/>
      <c r="RVG31" s="8"/>
      <c r="RVH31" s="8"/>
      <c r="RVI31" s="8"/>
      <c r="RVJ31" s="8"/>
      <c r="RVK31" s="8"/>
      <c r="RVL31" s="8"/>
      <c r="RVM31" s="8"/>
      <c r="RVN31" s="8"/>
      <c r="RVO31" s="8"/>
      <c r="RVP31" s="8"/>
      <c r="RVQ31" s="8"/>
      <c r="RVR31" s="8"/>
      <c r="RVS31" s="8"/>
      <c r="RVT31" s="8"/>
      <c r="RVU31" s="8"/>
      <c r="RVV31" s="8"/>
      <c r="RVW31" s="8"/>
      <c r="RVX31" s="8"/>
      <c r="RVY31" s="8"/>
      <c r="RVZ31" s="8"/>
      <c r="RWA31" s="8"/>
      <c r="RWB31" s="8"/>
      <c r="RWC31" s="8"/>
      <c r="RWD31" s="8"/>
      <c r="RWE31" s="8"/>
      <c r="RWF31" s="8"/>
      <c r="RWG31" s="8"/>
      <c r="RWH31" s="8"/>
      <c r="RWI31" s="8"/>
      <c r="RWJ31" s="8"/>
      <c r="RWK31" s="8"/>
      <c r="RWL31" s="8"/>
      <c r="RWM31" s="8"/>
      <c r="RWN31" s="8"/>
      <c r="RWO31" s="8"/>
      <c r="RWP31" s="8"/>
      <c r="RWQ31" s="8"/>
      <c r="RWR31" s="8"/>
      <c r="RWS31" s="8"/>
      <c r="RWT31" s="8"/>
      <c r="RWU31" s="8"/>
      <c r="RWV31" s="8"/>
      <c r="RWW31" s="8"/>
      <c r="RWX31" s="8"/>
      <c r="RWY31" s="8"/>
      <c r="RWZ31" s="8"/>
      <c r="RXA31" s="8"/>
      <c r="RXB31" s="8"/>
      <c r="RXC31" s="8"/>
      <c r="RXD31" s="8"/>
      <c r="RXE31" s="8"/>
      <c r="RXF31" s="8"/>
      <c r="RXG31" s="8"/>
      <c r="RXH31" s="8"/>
      <c r="RXI31" s="8"/>
      <c r="RXJ31" s="8"/>
      <c r="RXK31" s="8"/>
      <c r="RXL31" s="8"/>
      <c r="RXM31" s="8"/>
      <c r="RXN31" s="8"/>
      <c r="RXO31" s="8"/>
      <c r="RXP31" s="8"/>
      <c r="RXQ31" s="8"/>
      <c r="RXR31" s="8"/>
      <c r="RXS31" s="8"/>
      <c r="RXT31" s="8"/>
      <c r="RXU31" s="8"/>
      <c r="RXV31" s="8"/>
      <c r="RXW31" s="8"/>
      <c r="RXX31" s="8"/>
      <c r="RXY31" s="8"/>
      <c r="RXZ31" s="8"/>
      <c r="RYA31" s="8"/>
      <c r="RYB31" s="8"/>
      <c r="RYC31" s="8"/>
      <c r="RYD31" s="8"/>
      <c r="RYE31" s="8"/>
      <c r="RYF31" s="8"/>
      <c r="RYG31" s="8"/>
      <c r="RYH31" s="8"/>
      <c r="RYI31" s="8"/>
      <c r="RYJ31" s="8"/>
      <c r="RYK31" s="8"/>
      <c r="RYL31" s="8"/>
      <c r="RYM31" s="8"/>
      <c r="RYN31" s="8"/>
      <c r="RYO31" s="8"/>
      <c r="RYP31" s="8"/>
      <c r="RYQ31" s="8"/>
      <c r="RYR31" s="8"/>
      <c r="RYS31" s="8"/>
      <c r="RYT31" s="8"/>
      <c r="RYU31" s="8"/>
      <c r="RYV31" s="8"/>
      <c r="RYW31" s="8"/>
      <c r="RYX31" s="8"/>
      <c r="RYY31" s="8"/>
      <c r="RYZ31" s="8"/>
      <c r="RZA31" s="8"/>
      <c r="RZB31" s="8"/>
      <c r="RZC31" s="8"/>
      <c r="RZD31" s="8"/>
      <c r="RZE31" s="8"/>
      <c r="RZF31" s="8"/>
      <c r="RZG31" s="8"/>
      <c r="RZH31" s="8"/>
      <c r="RZI31" s="8"/>
      <c r="RZJ31" s="8"/>
      <c r="RZK31" s="8"/>
      <c r="RZL31" s="8"/>
      <c r="RZM31" s="8"/>
      <c r="RZN31" s="8"/>
      <c r="RZO31" s="8"/>
      <c r="RZP31" s="8"/>
      <c r="RZQ31" s="8"/>
      <c r="RZR31" s="8"/>
      <c r="RZS31" s="8"/>
      <c r="RZT31" s="8"/>
      <c r="RZU31" s="8"/>
      <c r="RZV31" s="8"/>
      <c r="RZW31" s="8"/>
      <c r="RZX31" s="8"/>
      <c r="RZY31" s="8"/>
      <c r="RZZ31" s="8"/>
      <c r="SAA31" s="8"/>
      <c r="SAB31" s="8"/>
      <c r="SAC31" s="8"/>
      <c r="SAD31" s="8"/>
      <c r="SAE31" s="8"/>
      <c r="SAF31" s="8"/>
      <c r="SAG31" s="8"/>
      <c r="SAH31" s="8"/>
      <c r="SAI31" s="8"/>
      <c r="SAJ31" s="8"/>
      <c r="SAK31" s="8"/>
      <c r="SAL31" s="8"/>
      <c r="SAM31" s="8"/>
      <c r="SAN31" s="8"/>
      <c r="SAO31" s="8"/>
      <c r="SAP31" s="8"/>
      <c r="SAQ31" s="8"/>
      <c r="SAR31" s="8"/>
      <c r="SAS31" s="8"/>
      <c r="SAT31" s="8"/>
      <c r="SAU31" s="8"/>
      <c r="SAV31" s="8"/>
      <c r="SAW31" s="8"/>
      <c r="SAX31" s="8"/>
      <c r="SAY31" s="8"/>
      <c r="SAZ31" s="8"/>
      <c r="SBA31" s="8"/>
      <c r="SBB31" s="8"/>
      <c r="SBC31" s="8"/>
      <c r="SBD31" s="8"/>
      <c r="SBE31" s="8"/>
      <c r="SBF31" s="8"/>
      <c r="SBG31" s="8"/>
      <c r="SBH31" s="8"/>
      <c r="SBI31" s="8"/>
      <c r="SBJ31" s="8"/>
      <c r="SBK31" s="8"/>
      <c r="SBL31" s="8"/>
      <c r="SBM31" s="8"/>
      <c r="SBN31" s="8"/>
      <c r="SBO31" s="8"/>
      <c r="SBP31" s="8"/>
      <c r="SBQ31" s="8"/>
      <c r="SBR31" s="8"/>
      <c r="SBS31" s="8"/>
      <c r="SBT31" s="8"/>
      <c r="SBU31" s="8"/>
      <c r="SBV31" s="8"/>
      <c r="SBW31" s="8"/>
      <c r="SBX31" s="8"/>
      <c r="SBY31" s="8"/>
      <c r="SBZ31" s="8"/>
      <c r="SCA31" s="8"/>
      <c r="SCB31" s="8"/>
      <c r="SCC31" s="8"/>
      <c r="SCD31" s="8"/>
      <c r="SCE31" s="8"/>
      <c r="SCF31" s="8"/>
      <c r="SCG31" s="8"/>
      <c r="SCH31" s="8"/>
      <c r="SCI31" s="8"/>
      <c r="SCJ31" s="8"/>
      <c r="SCK31" s="8"/>
      <c r="SCL31" s="8"/>
      <c r="SCM31" s="8"/>
      <c r="SCN31" s="8"/>
      <c r="SCO31" s="8"/>
      <c r="SCP31" s="8"/>
      <c r="SCQ31" s="8"/>
      <c r="SCR31" s="8"/>
      <c r="SCS31" s="8"/>
      <c r="SCT31" s="8"/>
      <c r="SCU31" s="8"/>
      <c r="SCV31" s="8"/>
      <c r="SCW31" s="8"/>
      <c r="SCX31" s="8"/>
      <c r="SCY31" s="8"/>
      <c r="SCZ31" s="8"/>
      <c r="SDA31" s="8"/>
      <c r="SDB31" s="8"/>
      <c r="SDC31" s="8"/>
      <c r="SDD31" s="8"/>
      <c r="SDE31" s="8"/>
      <c r="SDF31" s="8"/>
      <c r="SDG31" s="8"/>
      <c r="SDH31" s="8"/>
      <c r="SDI31" s="8"/>
      <c r="SDJ31" s="8"/>
      <c r="SDK31" s="8"/>
      <c r="SDL31" s="8"/>
      <c r="SDM31" s="8"/>
      <c r="SDN31" s="8"/>
      <c r="SDO31" s="8"/>
      <c r="SDP31" s="8"/>
      <c r="SDQ31" s="8"/>
      <c r="SDR31" s="8"/>
      <c r="SDS31" s="8"/>
      <c r="SDT31" s="8"/>
      <c r="SDU31" s="8"/>
      <c r="SDV31" s="8"/>
      <c r="SDW31" s="8"/>
      <c r="SDX31" s="8"/>
      <c r="SDY31" s="8"/>
      <c r="SDZ31" s="8"/>
      <c r="SEA31" s="8"/>
      <c r="SEB31" s="8"/>
      <c r="SEC31" s="8"/>
      <c r="SED31" s="8"/>
      <c r="SEE31" s="8"/>
      <c r="SEF31" s="8"/>
      <c r="SEG31" s="8"/>
      <c r="SEH31" s="8"/>
      <c r="SEI31" s="8"/>
      <c r="SEJ31" s="8"/>
      <c r="SEK31" s="8"/>
      <c r="SEL31" s="8"/>
      <c r="SEM31" s="8"/>
      <c r="SEN31" s="8"/>
      <c r="SEO31" s="8"/>
      <c r="SEP31" s="8"/>
      <c r="SEQ31" s="8"/>
      <c r="SER31" s="8"/>
      <c r="SES31" s="8"/>
      <c r="SET31" s="8"/>
      <c r="SEU31" s="8"/>
      <c r="SEV31" s="8"/>
      <c r="SEW31" s="8"/>
      <c r="SEX31" s="8"/>
      <c r="SEY31" s="8"/>
      <c r="SEZ31" s="8"/>
      <c r="SFA31" s="8"/>
      <c r="SFB31" s="8"/>
      <c r="SFC31" s="8"/>
      <c r="SFD31" s="8"/>
      <c r="SFE31" s="8"/>
      <c r="SFF31" s="8"/>
      <c r="SFG31" s="8"/>
      <c r="SFH31" s="8"/>
      <c r="SFI31" s="8"/>
      <c r="SFJ31" s="8"/>
      <c r="SFK31" s="8"/>
      <c r="SFL31" s="8"/>
      <c r="SFM31" s="8"/>
      <c r="SFN31" s="8"/>
      <c r="SFO31" s="8"/>
      <c r="SFP31" s="8"/>
      <c r="SFQ31" s="8"/>
      <c r="SFR31" s="8"/>
      <c r="SFS31" s="8"/>
      <c r="SFT31" s="8"/>
      <c r="SFU31" s="8"/>
      <c r="SFV31" s="8"/>
      <c r="SFW31" s="8"/>
      <c r="SFX31" s="8"/>
      <c r="SFY31" s="8"/>
      <c r="SFZ31" s="8"/>
      <c r="SGA31" s="8"/>
      <c r="SGB31" s="8"/>
      <c r="SGC31" s="8"/>
      <c r="SGD31" s="8"/>
      <c r="SGE31" s="8"/>
      <c r="SGF31" s="8"/>
      <c r="SGG31" s="8"/>
      <c r="SGH31" s="8"/>
      <c r="SGI31" s="8"/>
      <c r="SGJ31" s="8"/>
      <c r="SGK31" s="8"/>
      <c r="SGL31" s="8"/>
      <c r="SGM31" s="8"/>
      <c r="SGN31" s="8"/>
      <c r="SGO31" s="8"/>
      <c r="SGP31" s="8"/>
      <c r="SGQ31" s="8"/>
      <c r="SGR31" s="8"/>
      <c r="SGS31" s="8"/>
      <c r="SGT31" s="8"/>
      <c r="SGU31" s="8"/>
      <c r="SGV31" s="8"/>
      <c r="SGW31" s="8"/>
      <c r="SGX31" s="8"/>
      <c r="SGY31" s="8"/>
      <c r="SGZ31" s="8"/>
      <c r="SHA31" s="8"/>
      <c r="SHB31" s="8"/>
      <c r="SHC31" s="8"/>
      <c r="SHD31" s="8"/>
      <c r="SHE31" s="8"/>
      <c r="SHF31" s="8"/>
      <c r="SHG31" s="8"/>
      <c r="SHH31" s="8"/>
      <c r="SHI31" s="8"/>
      <c r="SHJ31" s="8"/>
      <c r="SHK31" s="8"/>
      <c r="SHL31" s="8"/>
      <c r="SHM31" s="8"/>
      <c r="SHN31" s="8"/>
      <c r="SHO31" s="8"/>
      <c r="SHP31" s="8"/>
      <c r="SHQ31" s="8"/>
      <c r="SHR31" s="8"/>
      <c r="SHS31" s="8"/>
      <c r="SHT31" s="8"/>
      <c r="SHU31" s="8"/>
      <c r="SHV31" s="8"/>
      <c r="SHW31" s="8"/>
      <c r="SHX31" s="8"/>
      <c r="SHY31" s="8"/>
      <c r="SHZ31" s="8"/>
      <c r="SIA31" s="8"/>
      <c r="SIB31" s="8"/>
      <c r="SIC31" s="8"/>
      <c r="SID31" s="8"/>
      <c r="SIE31" s="8"/>
      <c r="SIF31" s="8"/>
      <c r="SIG31" s="8"/>
      <c r="SIH31" s="8"/>
      <c r="SII31" s="8"/>
      <c r="SIJ31" s="8"/>
      <c r="SIK31" s="8"/>
      <c r="SIL31" s="8"/>
      <c r="SIM31" s="8"/>
      <c r="SIN31" s="8"/>
      <c r="SIO31" s="8"/>
      <c r="SIP31" s="8"/>
      <c r="SIQ31" s="8"/>
      <c r="SIR31" s="8"/>
      <c r="SIS31" s="8"/>
      <c r="SIT31" s="8"/>
      <c r="SIU31" s="8"/>
      <c r="SIV31" s="8"/>
      <c r="SIW31" s="8"/>
      <c r="SIX31" s="8"/>
      <c r="SIY31" s="8"/>
      <c r="SIZ31" s="8"/>
      <c r="SJA31" s="8"/>
      <c r="SJB31" s="8"/>
      <c r="SJC31" s="8"/>
      <c r="SJD31" s="8"/>
      <c r="SJE31" s="8"/>
      <c r="SJF31" s="8"/>
      <c r="SJG31" s="8"/>
      <c r="SJH31" s="8"/>
      <c r="SJI31" s="8"/>
      <c r="SJJ31" s="8"/>
      <c r="SJK31" s="8"/>
      <c r="SJL31" s="8"/>
      <c r="SJM31" s="8"/>
      <c r="SJN31" s="8"/>
      <c r="SJO31" s="8"/>
      <c r="SJP31" s="8"/>
      <c r="SJQ31" s="8"/>
      <c r="SJR31" s="8"/>
      <c r="SJS31" s="8"/>
      <c r="SJT31" s="8"/>
      <c r="SJU31" s="8"/>
      <c r="SJV31" s="8"/>
      <c r="SJW31" s="8"/>
      <c r="SJX31" s="8"/>
      <c r="SJY31" s="8"/>
      <c r="SJZ31" s="8"/>
      <c r="SKA31" s="8"/>
      <c r="SKB31" s="8"/>
      <c r="SKC31" s="8"/>
      <c r="SKD31" s="8"/>
      <c r="SKE31" s="8"/>
      <c r="SKF31" s="8"/>
      <c r="SKG31" s="8"/>
      <c r="SKH31" s="8"/>
      <c r="SKI31" s="8"/>
      <c r="SKJ31" s="8"/>
      <c r="SKK31" s="8"/>
      <c r="SKL31" s="8"/>
      <c r="SKM31" s="8"/>
      <c r="SKN31" s="8"/>
      <c r="SKO31" s="8"/>
      <c r="SKP31" s="8"/>
      <c r="SKQ31" s="8"/>
      <c r="SKR31" s="8"/>
      <c r="SKS31" s="8"/>
      <c r="SKT31" s="8"/>
      <c r="SKU31" s="8"/>
      <c r="SKV31" s="8"/>
      <c r="SKW31" s="8"/>
      <c r="SKX31" s="8"/>
      <c r="SKY31" s="8"/>
      <c r="SKZ31" s="8"/>
      <c r="SLA31" s="8"/>
      <c r="SLB31" s="8"/>
      <c r="SLC31" s="8"/>
      <c r="SLD31" s="8"/>
      <c r="SLE31" s="8"/>
      <c r="SLF31" s="8"/>
      <c r="SLG31" s="8"/>
      <c r="SLH31" s="8"/>
      <c r="SLI31" s="8"/>
      <c r="SLJ31" s="8"/>
      <c r="SLK31" s="8"/>
      <c r="SLL31" s="8"/>
      <c r="SLM31" s="8"/>
      <c r="SLN31" s="8"/>
      <c r="SLO31" s="8"/>
      <c r="SLP31" s="8"/>
      <c r="SLQ31" s="8"/>
      <c r="SLR31" s="8"/>
      <c r="SLS31" s="8"/>
      <c r="SLT31" s="8"/>
      <c r="SLU31" s="8"/>
      <c r="SLV31" s="8"/>
      <c r="SLW31" s="8"/>
      <c r="SLX31" s="8"/>
      <c r="SLY31" s="8"/>
      <c r="SLZ31" s="8"/>
      <c r="SMA31" s="8"/>
      <c r="SMB31" s="8"/>
      <c r="SMC31" s="8"/>
      <c r="SMD31" s="8"/>
      <c r="SME31" s="8"/>
      <c r="SMF31" s="8"/>
      <c r="SMG31" s="8"/>
      <c r="SMH31" s="8"/>
      <c r="SMI31" s="8"/>
      <c r="SMJ31" s="8"/>
      <c r="SMK31" s="8"/>
      <c r="SML31" s="8"/>
      <c r="SMM31" s="8"/>
      <c r="SMN31" s="8"/>
      <c r="SMO31" s="8"/>
      <c r="SMP31" s="8"/>
      <c r="SMQ31" s="8"/>
      <c r="SMR31" s="8"/>
      <c r="SMS31" s="8"/>
      <c r="SMT31" s="8"/>
      <c r="SMU31" s="8"/>
      <c r="SMV31" s="8"/>
      <c r="SMW31" s="8"/>
      <c r="SMX31" s="8"/>
      <c r="SMY31" s="8"/>
      <c r="SMZ31" s="8"/>
      <c r="SNA31" s="8"/>
      <c r="SNB31" s="8"/>
      <c r="SNC31" s="8"/>
      <c r="SND31" s="8"/>
      <c r="SNE31" s="8"/>
      <c r="SNF31" s="8"/>
      <c r="SNG31" s="8"/>
      <c r="SNH31" s="8"/>
      <c r="SNI31" s="8"/>
      <c r="SNJ31" s="8"/>
      <c r="SNK31" s="8"/>
      <c r="SNL31" s="8"/>
      <c r="SNM31" s="8"/>
      <c r="SNN31" s="8"/>
      <c r="SNO31" s="8"/>
      <c r="SNP31" s="8"/>
      <c r="SNQ31" s="8"/>
      <c r="SNR31" s="8"/>
      <c r="SNS31" s="8"/>
      <c r="SNT31" s="8"/>
      <c r="SNU31" s="8"/>
      <c r="SNV31" s="8"/>
      <c r="SNW31" s="8"/>
      <c r="SNX31" s="8"/>
      <c r="SNY31" s="8"/>
      <c r="SNZ31" s="8"/>
      <c r="SOA31" s="8"/>
      <c r="SOB31" s="8"/>
      <c r="SOC31" s="8"/>
      <c r="SOD31" s="8"/>
      <c r="SOE31" s="8"/>
      <c r="SOF31" s="8"/>
      <c r="SOG31" s="8"/>
      <c r="SOH31" s="8"/>
      <c r="SOI31" s="8"/>
      <c r="SOJ31" s="8"/>
      <c r="SOK31" s="8"/>
      <c r="SOL31" s="8"/>
      <c r="SOM31" s="8"/>
      <c r="SON31" s="8"/>
      <c r="SOO31" s="8"/>
      <c r="SOP31" s="8"/>
      <c r="SOQ31" s="8"/>
      <c r="SOR31" s="8"/>
      <c r="SOS31" s="8"/>
      <c r="SOT31" s="8"/>
      <c r="SOU31" s="8"/>
      <c r="SOV31" s="8"/>
      <c r="SOW31" s="8"/>
      <c r="SOX31" s="8"/>
      <c r="SOY31" s="8"/>
      <c r="SOZ31" s="8"/>
      <c r="SPA31" s="8"/>
      <c r="SPB31" s="8"/>
      <c r="SPC31" s="8"/>
      <c r="SPD31" s="8"/>
      <c r="SPE31" s="8"/>
      <c r="SPF31" s="8"/>
      <c r="SPG31" s="8"/>
      <c r="SPH31" s="8"/>
      <c r="SPI31" s="8"/>
      <c r="SPJ31" s="8"/>
      <c r="SPK31" s="8"/>
      <c r="SPL31" s="8"/>
      <c r="SPM31" s="8"/>
      <c r="SPN31" s="8"/>
      <c r="SPO31" s="8"/>
      <c r="SPP31" s="8"/>
      <c r="SPQ31" s="8"/>
      <c r="SPR31" s="8"/>
      <c r="SPS31" s="8"/>
      <c r="SPT31" s="8"/>
      <c r="SPU31" s="8"/>
      <c r="SPV31" s="8"/>
      <c r="SPW31" s="8"/>
      <c r="SPX31" s="8"/>
      <c r="SPY31" s="8"/>
      <c r="SPZ31" s="8"/>
      <c r="SQA31" s="8"/>
      <c r="SQB31" s="8"/>
      <c r="SQC31" s="8"/>
      <c r="SQD31" s="8"/>
      <c r="SQE31" s="8"/>
      <c r="SQF31" s="8"/>
      <c r="SQG31" s="8"/>
      <c r="SQH31" s="8"/>
      <c r="SQI31" s="8"/>
      <c r="SQJ31" s="8"/>
      <c r="SQK31" s="8"/>
      <c r="SQL31" s="8"/>
      <c r="SQM31" s="8"/>
      <c r="SQN31" s="8"/>
      <c r="SQO31" s="8"/>
      <c r="SQP31" s="8"/>
      <c r="SQQ31" s="8"/>
      <c r="SQR31" s="8"/>
      <c r="SQS31" s="8"/>
      <c r="SQT31" s="8"/>
      <c r="SQU31" s="8"/>
      <c r="SQV31" s="8"/>
      <c r="SQW31" s="8"/>
      <c r="SQX31" s="8"/>
      <c r="SQY31" s="8"/>
      <c r="SQZ31" s="8"/>
      <c r="SRA31" s="8"/>
      <c r="SRB31" s="8"/>
      <c r="SRC31" s="8"/>
      <c r="SRD31" s="8"/>
      <c r="SRE31" s="8"/>
      <c r="SRF31" s="8"/>
      <c r="SRG31" s="8"/>
      <c r="SRH31" s="8"/>
      <c r="SRI31" s="8"/>
      <c r="SRJ31" s="8"/>
      <c r="SRK31" s="8"/>
      <c r="SRL31" s="8"/>
      <c r="SRM31" s="8"/>
      <c r="SRN31" s="8"/>
      <c r="SRO31" s="8"/>
      <c r="SRP31" s="8"/>
      <c r="SRQ31" s="8"/>
      <c r="SRR31" s="8"/>
      <c r="SRS31" s="8"/>
      <c r="SRT31" s="8"/>
      <c r="SRU31" s="8"/>
      <c r="SRV31" s="8"/>
      <c r="SRW31" s="8"/>
      <c r="SRX31" s="8"/>
      <c r="SRY31" s="8"/>
      <c r="SRZ31" s="8"/>
      <c r="SSA31" s="8"/>
      <c r="SSB31" s="8"/>
      <c r="SSC31" s="8"/>
      <c r="SSD31" s="8"/>
      <c r="SSE31" s="8"/>
      <c r="SSF31" s="8"/>
      <c r="SSG31" s="8"/>
      <c r="SSH31" s="8"/>
      <c r="SSI31" s="8"/>
      <c r="SSJ31" s="8"/>
      <c r="SSK31" s="8"/>
      <c r="SSL31" s="8"/>
      <c r="SSM31" s="8"/>
      <c r="SSN31" s="8"/>
      <c r="SSO31" s="8"/>
      <c r="SSP31" s="8"/>
      <c r="SSQ31" s="8"/>
      <c r="SSR31" s="8"/>
      <c r="SSS31" s="8"/>
      <c r="SST31" s="8"/>
      <c r="SSU31" s="8"/>
      <c r="SSV31" s="8"/>
      <c r="SSW31" s="8"/>
      <c r="SSX31" s="8"/>
      <c r="SSY31" s="8"/>
      <c r="SSZ31" s="8"/>
      <c r="STA31" s="8"/>
      <c r="STB31" s="8"/>
      <c r="STC31" s="8"/>
      <c r="STD31" s="8"/>
      <c r="STE31" s="8"/>
      <c r="STF31" s="8"/>
      <c r="STG31" s="8"/>
      <c r="STH31" s="8"/>
      <c r="STI31" s="8"/>
      <c r="STJ31" s="8"/>
      <c r="STK31" s="8"/>
      <c r="STL31" s="8"/>
      <c r="STM31" s="8"/>
      <c r="STN31" s="8"/>
      <c r="STO31" s="8"/>
      <c r="STP31" s="8"/>
      <c r="STQ31" s="8"/>
      <c r="STR31" s="8"/>
      <c r="STS31" s="8"/>
      <c r="STT31" s="8"/>
      <c r="STU31" s="8"/>
      <c r="STV31" s="8"/>
      <c r="STW31" s="8"/>
      <c r="STX31" s="8"/>
      <c r="STY31" s="8"/>
      <c r="STZ31" s="8"/>
      <c r="SUA31" s="8"/>
      <c r="SUB31" s="8"/>
      <c r="SUC31" s="8"/>
      <c r="SUD31" s="8"/>
      <c r="SUE31" s="8"/>
      <c r="SUF31" s="8"/>
      <c r="SUG31" s="8"/>
      <c r="SUH31" s="8"/>
      <c r="SUI31" s="8"/>
      <c r="SUJ31" s="8"/>
      <c r="SUK31" s="8"/>
      <c r="SUL31" s="8"/>
      <c r="SUM31" s="8"/>
      <c r="SUN31" s="8"/>
      <c r="SUO31" s="8"/>
      <c r="SUP31" s="8"/>
      <c r="SUQ31" s="8"/>
      <c r="SUR31" s="8"/>
      <c r="SUS31" s="8"/>
      <c r="SUT31" s="8"/>
      <c r="SUU31" s="8"/>
      <c r="SUV31" s="8"/>
      <c r="SUW31" s="8"/>
      <c r="SUX31" s="8"/>
      <c r="SUY31" s="8"/>
      <c r="SUZ31" s="8"/>
      <c r="SVA31" s="8"/>
      <c r="SVB31" s="8"/>
      <c r="SVC31" s="8"/>
      <c r="SVD31" s="8"/>
      <c r="SVE31" s="8"/>
      <c r="SVF31" s="8"/>
      <c r="SVG31" s="8"/>
      <c r="SVH31" s="8"/>
      <c r="SVI31" s="8"/>
      <c r="SVJ31" s="8"/>
      <c r="SVK31" s="8"/>
      <c r="SVL31" s="8"/>
      <c r="SVM31" s="8"/>
      <c r="SVN31" s="8"/>
      <c r="SVO31" s="8"/>
      <c r="SVP31" s="8"/>
      <c r="SVQ31" s="8"/>
      <c r="SVR31" s="8"/>
      <c r="SVS31" s="8"/>
      <c r="SVT31" s="8"/>
      <c r="SVU31" s="8"/>
      <c r="SVV31" s="8"/>
      <c r="SVW31" s="8"/>
      <c r="SVX31" s="8"/>
      <c r="SVY31" s="8"/>
      <c r="SVZ31" s="8"/>
      <c r="SWA31" s="8"/>
      <c r="SWB31" s="8"/>
      <c r="SWC31" s="8"/>
      <c r="SWD31" s="8"/>
      <c r="SWE31" s="8"/>
      <c r="SWF31" s="8"/>
      <c r="SWG31" s="8"/>
      <c r="SWH31" s="8"/>
      <c r="SWI31" s="8"/>
      <c r="SWJ31" s="8"/>
      <c r="SWK31" s="8"/>
      <c r="SWL31" s="8"/>
      <c r="SWM31" s="8"/>
      <c r="SWN31" s="8"/>
      <c r="SWO31" s="8"/>
      <c r="SWP31" s="8"/>
      <c r="SWQ31" s="8"/>
      <c r="SWR31" s="8"/>
      <c r="SWS31" s="8"/>
      <c r="SWT31" s="8"/>
      <c r="SWU31" s="8"/>
      <c r="SWV31" s="8"/>
      <c r="SWW31" s="8"/>
      <c r="SWX31" s="8"/>
      <c r="SWY31" s="8"/>
      <c r="SWZ31" s="8"/>
      <c r="SXA31" s="8"/>
      <c r="SXB31" s="8"/>
      <c r="SXC31" s="8"/>
      <c r="SXD31" s="8"/>
      <c r="SXE31" s="8"/>
      <c r="SXF31" s="8"/>
      <c r="SXG31" s="8"/>
      <c r="SXH31" s="8"/>
      <c r="SXI31" s="8"/>
      <c r="SXJ31" s="8"/>
      <c r="SXK31" s="8"/>
      <c r="SXL31" s="8"/>
      <c r="SXM31" s="8"/>
      <c r="SXN31" s="8"/>
      <c r="SXO31" s="8"/>
      <c r="SXP31" s="8"/>
      <c r="SXQ31" s="8"/>
      <c r="SXR31" s="8"/>
      <c r="SXS31" s="8"/>
      <c r="SXT31" s="8"/>
      <c r="SXU31" s="8"/>
      <c r="SXV31" s="8"/>
      <c r="SXW31" s="8"/>
      <c r="SXX31" s="8"/>
      <c r="SXY31" s="8"/>
      <c r="SXZ31" s="8"/>
      <c r="SYA31" s="8"/>
      <c r="SYB31" s="8"/>
      <c r="SYC31" s="8"/>
      <c r="SYD31" s="8"/>
      <c r="SYE31" s="8"/>
      <c r="SYF31" s="8"/>
      <c r="SYG31" s="8"/>
      <c r="SYH31" s="8"/>
      <c r="SYI31" s="8"/>
      <c r="SYJ31" s="8"/>
      <c r="SYK31" s="8"/>
      <c r="SYL31" s="8"/>
      <c r="SYM31" s="8"/>
      <c r="SYN31" s="8"/>
      <c r="SYO31" s="8"/>
      <c r="SYP31" s="8"/>
      <c r="SYQ31" s="8"/>
      <c r="SYR31" s="8"/>
      <c r="SYS31" s="8"/>
      <c r="SYT31" s="8"/>
      <c r="SYU31" s="8"/>
      <c r="SYV31" s="8"/>
      <c r="SYW31" s="8"/>
      <c r="SYX31" s="8"/>
      <c r="SYY31" s="8"/>
      <c r="SYZ31" s="8"/>
      <c r="SZA31" s="8"/>
      <c r="SZB31" s="8"/>
      <c r="SZC31" s="8"/>
      <c r="SZD31" s="8"/>
      <c r="SZE31" s="8"/>
      <c r="SZF31" s="8"/>
      <c r="SZG31" s="8"/>
      <c r="SZH31" s="8"/>
      <c r="SZI31" s="8"/>
      <c r="SZJ31" s="8"/>
      <c r="SZK31" s="8"/>
      <c r="SZL31" s="8"/>
      <c r="SZM31" s="8"/>
      <c r="SZN31" s="8"/>
      <c r="SZO31" s="8"/>
      <c r="SZP31" s="8"/>
      <c r="SZQ31" s="8"/>
      <c r="SZR31" s="8"/>
      <c r="SZS31" s="8"/>
      <c r="SZT31" s="8"/>
      <c r="SZU31" s="8"/>
      <c r="SZV31" s="8"/>
      <c r="SZW31" s="8"/>
      <c r="SZX31" s="8"/>
      <c r="SZY31" s="8"/>
      <c r="SZZ31" s="8"/>
      <c r="TAA31" s="8"/>
      <c r="TAB31" s="8"/>
      <c r="TAC31" s="8"/>
      <c r="TAD31" s="8"/>
      <c r="TAE31" s="8"/>
      <c r="TAF31" s="8"/>
      <c r="TAG31" s="8"/>
      <c r="TAH31" s="8"/>
      <c r="TAI31" s="8"/>
      <c r="TAJ31" s="8"/>
      <c r="TAK31" s="8"/>
      <c r="TAL31" s="8"/>
      <c r="TAM31" s="8"/>
      <c r="TAN31" s="8"/>
      <c r="TAO31" s="8"/>
      <c r="TAP31" s="8"/>
      <c r="TAQ31" s="8"/>
      <c r="TAR31" s="8"/>
      <c r="TAS31" s="8"/>
      <c r="TAT31" s="8"/>
      <c r="TAU31" s="8"/>
      <c r="TAV31" s="8"/>
      <c r="TAW31" s="8"/>
      <c r="TAX31" s="8"/>
      <c r="TAY31" s="8"/>
      <c r="TAZ31" s="8"/>
      <c r="TBA31" s="8"/>
      <c r="TBB31" s="8"/>
      <c r="TBC31" s="8"/>
      <c r="TBD31" s="8"/>
      <c r="TBE31" s="8"/>
      <c r="TBF31" s="8"/>
      <c r="TBG31" s="8"/>
      <c r="TBH31" s="8"/>
      <c r="TBI31" s="8"/>
      <c r="TBJ31" s="8"/>
      <c r="TBK31" s="8"/>
      <c r="TBL31" s="8"/>
      <c r="TBM31" s="8"/>
      <c r="TBN31" s="8"/>
      <c r="TBO31" s="8"/>
      <c r="TBP31" s="8"/>
      <c r="TBQ31" s="8"/>
      <c r="TBR31" s="8"/>
      <c r="TBS31" s="8"/>
      <c r="TBT31" s="8"/>
      <c r="TBU31" s="8"/>
      <c r="TBV31" s="8"/>
      <c r="TBW31" s="8"/>
      <c r="TBX31" s="8"/>
      <c r="TBY31" s="8"/>
      <c r="TBZ31" s="8"/>
      <c r="TCA31" s="8"/>
      <c r="TCB31" s="8"/>
      <c r="TCC31" s="8"/>
      <c r="TCD31" s="8"/>
      <c r="TCE31" s="8"/>
      <c r="TCF31" s="8"/>
      <c r="TCG31" s="8"/>
      <c r="TCH31" s="8"/>
      <c r="TCI31" s="8"/>
      <c r="TCJ31" s="8"/>
      <c r="TCK31" s="8"/>
      <c r="TCL31" s="8"/>
      <c r="TCM31" s="8"/>
      <c r="TCN31" s="8"/>
      <c r="TCO31" s="8"/>
      <c r="TCP31" s="8"/>
      <c r="TCQ31" s="8"/>
      <c r="TCR31" s="8"/>
      <c r="TCS31" s="8"/>
      <c r="TCT31" s="8"/>
      <c r="TCU31" s="8"/>
      <c r="TCV31" s="8"/>
      <c r="TCW31" s="8"/>
      <c r="TCX31" s="8"/>
      <c r="TCY31" s="8"/>
      <c r="TCZ31" s="8"/>
      <c r="TDA31" s="8"/>
      <c r="TDB31" s="8"/>
      <c r="TDC31" s="8"/>
      <c r="TDD31" s="8"/>
      <c r="TDE31" s="8"/>
      <c r="TDF31" s="8"/>
      <c r="TDG31" s="8"/>
      <c r="TDH31" s="8"/>
      <c r="TDI31" s="8"/>
      <c r="TDJ31" s="8"/>
      <c r="TDK31" s="8"/>
      <c r="TDL31" s="8"/>
      <c r="TDM31" s="8"/>
      <c r="TDN31" s="8"/>
      <c r="TDO31" s="8"/>
      <c r="TDP31" s="8"/>
      <c r="TDQ31" s="8"/>
      <c r="TDR31" s="8"/>
      <c r="TDS31" s="8"/>
      <c r="TDT31" s="8"/>
      <c r="TDU31" s="8"/>
      <c r="TDV31" s="8"/>
      <c r="TDW31" s="8"/>
      <c r="TDX31" s="8"/>
      <c r="TDY31" s="8"/>
      <c r="TDZ31" s="8"/>
      <c r="TEA31" s="8"/>
      <c r="TEB31" s="8"/>
      <c r="TEC31" s="8"/>
      <c r="TED31" s="8"/>
      <c r="TEE31" s="8"/>
      <c r="TEF31" s="8"/>
      <c r="TEG31" s="8"/>
      <c r="TEH31" s="8"/>
      <c r="TEI31" s="8"/>
      <c r="TEJ31" s="8"/>
      <c r="TEK31" s="8"/>
      <c r="TEL31" s="8"/>
      <c r="TEM31" s="8"/>
      <c r="TEN31" s="8"/>
      <c r="TEO31" s="8"/>
      <c r="TEP31" s="8"/>
      <c r="TEQ31" s="8"/>
      <c r="TER31" s="8"/>
      <c r="TES31" s="8"/>
      <c r="TET31" s="8"/>
      <c r="TEU31" s="8"/>
      <c r="TEV31" s="8"/>
      <c r="TEW31" s="8"/>
      <c r="TEX31" s="8"/>
      <c r="TEY31" s="8"/>
      <c r="TEZ31" s="8"/>
      <c r="TFA31" s="8"/>
      <c r="TFB31" s="8"/>
      <c r="TFC31" s="8"/>
      <c r="TFD31" s="8"/>
      <c r="TFE31" s="8"/>
      <c r="TFF31" s="8"/>
      <c r="TFG31" s="8"/>
      <c r="TFH31" s="8"/>
      <c r="TFI31" s="8"/>
      <c r="TFJ31" s="8"/>
      <c r="TFK31" s="8"/>
      <c r="TFL31" s="8"/>
      <c r="TFM31" s="8"/>
      <c r="TFN31" s="8"/>
      <c r="TFO31" s="8"/>
      <c r="TFP31" s="8"/>
      <c r="TFQ31" s="8"/>
      <c r="TFR31" s="8"/>
      <c r="TFS31" s="8"/>
      <c r="TFT31" s="8"/>
      <c r="TFU31" s="8"/>
      <c r="TFV31" s="8"/>
      <c r="TFW31" s="8"/>
      <c r="TFX31" s="8"/>
      <c r="TFY31" s="8"/>
      <c r="TFZ31" s="8"/>
      <c r="TGA31" s="8"/>
      <c r="TGB31" s="8"/>
      <c r="TGC31" s="8"/>
      <c r="TGD31" s="8"/>
      <c r="TGE31" s="8"/>
      <c r="TGF31" s="8"/>
      <c r="TGG31" s="8"/>
      <c r="TGH31" s="8"/>
      <c r="TGI31" s="8"/>
      <c r="TGJ31" s="8"/>
      <c r="TGK31" s="8"/>
      <c r="TGL31" s="8"/>
      <c r="TGM31" s="8"/>
      <c r="TGN31" s="8"/>
      <c r="TGO31" s="8"/>
      <c r="TGP31" s="8"/>
      <c r="TGQ31" s="8"/>
      <c r="TGR31" s="8"/>
      <c r="TGS31" s="8"/>
      <c r="TGT31" s="8"/>
      <c r="TGU31" s="8"/>
      <c r="TGV31" s="8"/>
      <c r="TGW31" s="8"/>
      <c r="TGX31" s="8"/>
      <c r="TGY31" s="8"/>
      <c r="TGZ31" s="8"/>
      <c r="THA31" s="8"/>
      <c r="THB31" s="8"/>
      <c r="THC31" s="8"/>
      <c r="THD31" s="8"/>
      <c r="THE31" s="8"/>
      <c r="THF31" s="8"/>
      <c r="THG31" s="8"/>
      <c r="THH31" s="8"/>
      <c r="THI31" s="8"/>
      <c r="THJ31" s="8"/>
      <c r="THK31" s="8"/>
      <c r="THL31" s="8"/>
      <c r="THM31" s="8"/>
      <c r="THN31" s="8"/>
      <c r="THO31" s="8"/>
      <c r="THP31" s="8"/>
      <c r="THQ31" s="8"/>
      <c r="THR31" s="8"/>
      <c r="THS31" s="8"/>
      <c r="THT31" s="8"/>
      <c r="THU31" s="8"/>
      <c r="THV31" s="8"/>
      <c r="THW31" s="8"/>
      <c r="THX31" s="8"/>
      <c r="THY31" s="8"/>
      <c r="THZ31" s="8"/>
      <c r="TIA31" s="8"/>
      <c r="TIB31" s="8"/>
      <c r="TIC31" s="8"/>
      <c r="TID31" s="8"/>
      <c r="TIE31" s="8"/>
      <c r="TIF31" s="8"/>
      <c r="TIG31" s="8"/>
      <c r="TIH31" s="8"/>
      <c r="TII31" s="8"/>
      <c r="TIJ31" s="8"/>
      <c r="TIK31" s="8"/>
      <c r="TIL31" s="8"/>
      <c r="TIM31" s="8"/>
      <c r="TIN31" s="8"/>
      <c r="TIO31" s="8"/>
      <c r="TIP31" s="8"/>
      <c r="TIQ31" s="8"/>
      <c r="TIR31" s="8"/>
      <c r="TIS31" s="8"/>
      <c r="TIT31" s="8"/>
      <c r="TIU31" s="8"/>
      <c r="TIV31" s="8"/>
      <c r="TIW31" s="8"/>
      <c r="TIX31" s="8"/>
      <c r="TIY31" s="8"/>
      <c r="TIZ31" s="8"/>
      <c r="TJA31" s="8"/>
      <c r="TJB31" s="8"/>
      <c r="TJC31" s="8"/>
      <c r="TJD31" s="8"/>
      <c r="TJE31" s="8"/>
      <c r="TJF31" s="8"/>
      <c r="TJG31" s="8"/>
      <c r="TJH31" s="8"/>
      <c r="TJI31" s="8"/>
      <c r="TJJ31" s="8"/>
      <c r="TJK31" s="8"/>
      <c r="TJL31" s="8"/>
      <c r="TJM31" s="8"/>
      <c r="TJN31" s="8"/>
      <c r="TJO31" s="8"/>
      <c r="TJP31" s="8"/>
      <c r="TJQ31" s="8"/>
      <c r="TJR31" s="8"/>
      <c r="TJS31" s="8"/>
      <c r="TJT31" s="8"/>
      <c r="TJU31" s="8"/>
      <c r="TJV31" s="8"/>
      <c r="TJW31" s="8"/>
      <c r="TJX31" s="8"/>
      <c r="TJY31" s="8"/>
      <c r="TJZ31" s="8"/>
      <c r="TKA31" s="8"/>
      <c r="TKB31" s="8"/>
      <c r="TKC31" s="8"/>
      <c r="TKD31" s="8"/>
      <c r="TKE31" s="8"/>
      <c r="TKF31" s="8"/>
      <c r="TKG31" s="8"/>
      <c r="TKH31" s="8"/>
      <c r="TKI31" s="8"/>
      <c r="TKJ31" s="8"/>
      <c r="TKK31" s="8"/>
      <c r="TKL31" s="8"/>
      <c r="TKM31" s="8"/>
      <c r="TKN31" s="8"/>
      <c r="TKO31" s="8"/>
      <c r="TKP31" s="8"/>
      <c r="TKQ31" s="8"/>
      <c r="TKR31" s="8"/>
      <c r="TKS31" s="8"/>
      <c r="TKT31" s="8"/>
      <c r="TKU31" s="8"/>
      <c r="TKV31" s="8"/>
      <c r="TKW31" s="8"/>
      <c r="TKX31" s="8"/>
      <c r="TKY31" s="8"/>
      <c r="TKZ31" s="8"/>
      <c r="TLA31" s="8"/>
      <c r="TLB31" s="8"/>
      <c r="TLC31" s="8"/>
      <c r="TLD31" s="8"/>
      <c r="TLE31" s="8"/>
      <c r="TLF31" s="8"/>
      <c r="TLG31" s="8"/>
      <c r="TLH31" s="8"/>
      <c r="TLI31" s="8"/>
      <c r="TLJ31" s="8"/>
      <c r="TLK31" s="8"/>
      <c r="TLL31" s="8"/>
      <c r="TLM31" s="8"/>
      <c r="TLN31" s="8"/>
      <c r="TLO31" s="8"/>
      <c r="TLP31" s="8"/>
      <c r="TLQ31" s="8"/>
      <c r="TLR31" s="8"/>
      <c r="TLS31" s="8"/>
      <c r="TLT31" s="8"/>
      <c r="TLU31" s="8"/>
      <c r="TLV31" s="8"/>
      <c r="TLW31" s="8"/>
      <c r="TLX31" s="8"/>
      <c r="TLY31" s="8"/>
      <c r="TLZ31" s="8"/>
      <c r="TMA31" s="8"/>
      <c r="TMB31" s="8"/>
      <c r="TMC31" s="8"/>
      <c r="TMD31" s="8"/>
      <c r="TME31" s="8"/>
      <c r="TMF31" s="8"/>
      <c r="TMG31" s="8"/>
      <c r="TMH31" s="8"/>
      <c r="TMI31" s="8"/>
      <c r="TMJ31" s="8"/>
      <c r="TMK31" s="8"/>
      <c r="TML31" s="8"/>
      <c r="TMM31" s="8"/>
      <c r="TMN31" s="8"/>
      <c r="TMO31" s="8"/>
      <c r="TMP31" s="8"/>
      <c r="TMQ31" s="8"/>
      <c r="TMR31" s="8"/>
      <c r="TMS31" s="8"/>
      <c r="TMT31" s="8"/>
      <c r="TMU31" s="8"/>
      <c r="TMV31" s="8"/>
      <c r="TMW31" s="8"/>
      <c r="TMX31" s="8"/>
      <c r="TMY31" s="8"/>
      <c r="TMZ31" s="8"/>
      <c r="TNA31" s="8"/>
      <c r="TNB31" s="8"/>
      <c r="TNC31" s="8"/>
      <c r="TND31" s="8"/>
      <c r="TNE31" s="8"/>
      <c r="TNF31" s="8"/>
      <c r="TNG31" s="8"/>
      <c r="TNH31" s="8"/>
      <c r="TNI31" s="8"/>
      <c r="TNJ31" s="8"/>
      <c r="TNK31" s="8"/>
      <c r="TNL31" s="8"/>
      <c r="TNM31" s="8"/>
      <c r="TNN31" s="8"/>
      <c r="TNO31" s="8"/>
      <c r="TNP31" s="8"/>
      <c r="TNQ31" s="8"/>
      <c r="TNR31" s="8"/>
      <c r="TNS31" s="8"/>
      <c r="TNT31" s="8"/>
      <c r="TNU31" s="8"/>
      <c r="TNV31" s="8"/>
      <c r="TNW31" s="8"/>
      <c r="TNX31" s="8"/>
      <c r="TNY31" s="8"/>
      <c r="TNZ31" s="8"/>
      <c r="TOA31" s="8"/>
      <c r="TOB31" s="8"/>
      <c r="TOC31" s="8"/>
      <c r="TOD31" s="8"/>
      <c r="TOE31" s="8"/>
      <c r="TOF31" s="8"/>
      <c r="TOG31" s="8"/>
      <c r="TOH31" s="8"/>
      <c r="TOI31" s="8"/>
      <c r="TOJ31" s="8"/>
      <c r="TOK31" s="8"/>
      <c r="TOL31" s="8"/>
      <c r="TOM31" s="8"/>
      <c r="TON31" s="8"/>
      <c r="TOO31" s="8"/>
      <c r="TOP31" s="8"/>
      <c r="TOQ31" s="8"/>
      <c r="TOR31" s="8"/>
      <c r="TOS31" s="8"/>
      <c r="TOT31" s="8"/>
      <c r="TOU31" s="8"/>
      <c r="TOV31" s="8"/>
      <c r="TOW31" s="8"/>
      <c r="TOX31" s="8"/>
      <c r="TOY31" s="8"/>
      <c r="TOZ31" s="8"/>
      <c r="TPA31" s="8"/>
      <c r="TPB31" s="8"/>
      <c r="TPC31" s="8"/>
      <c r="TPD31" s="8"/>
      <c r="TPE31" s="8"/>
      <c r="TPF31" s="8"/>
      <c r="TPG31" s="8"/>
      <c r="TPH31" s="8"/>
      <c r="TPI31" s="8"/>
      <c r="TPJ31" s="8"/>
      <c r="TPK31" s="8"/>
      <c r="TPL31" s="8"/>
      <c r="TPM31" s="8"/>
      <c r="TPN31" s="8"/>
      <c r="TPO31" s="8"/>
      <c r="TPP31" s="8"/>
      <c r="TPQ31" s="8"/>
      <c r="TPR31" s="8"/>
      <c r="TPS31" s="8"/>
      <c r="TPT31" s="8"/>
      <c r="TPU31" s="8"/>
      <c r="TPV31" s="8"/>
      <c r="TPW31" s="8"/>
      <c r="TPX31" s="8"/>
      <c r="TPY31" s="8"/>
      <c r="TPZ31" s="8"/>
      <c r="TQA31" s="8"/>
      <c r="TQB31" s="8"/>
      <c r="TQC31" s="8"/>
      <c r="TQD31" s="8"/>
      <c r="TQE31" s="8"/>
      <c r="TQF31" s="8"/>
      <c r="TQG31" s="8"/>
      <c r="TQH31" s="8"/>
      <c r="TQI31" s="8"/>
      <c r="TQJ31" s="8"/>
      <c r="TQK31" s="8"/>
      <c r="TQL31" s="8"/>
      <c r="TQM31" s="8"/>
      <c r="TQN31" s="8"/>
      <c r="TQO31" s="8"/>
      <c r="TQP31" s="8"/>
      <c r="TQQ31" s="8"/>
      <c r="TQR31" s="8"/>
      <c r="TQS31" s="8"/>
      <c r="TQT31" s="8"/>
      <c r="TQU31" s="8"/>
      <c r="TQV31" s="8"/>
      <c r="TQW31" s="8"/>
      <c r="TQX31" s="8"/>
      <c r="TQY31" s="8"/>
      <c r="TQZ31" s="8"/>
      <c r="TRA31" s="8"/>
      <c r="TRB31" s="8"/>
      <c r="TRC31" s="8"/>
      <c r="TRD31" s="8"/>
      <c r="TRE31" s="8"/>
      <c r="TRF31" s="8"/>
      <c r="TRG31" s="8"/>
      <c r="TRH31" s="8"/>
      <c r="TRI31" s="8"/>
      <c r="TRJ31" s="8"/>
      <c r="TRK31" s="8"/>
      <c r="TRL31" s="8"/>
      <c r="TRM31" s="8"/>
      <c r="TRN31" s="8"/>
      <c r="TRO31" s="8"/>
      <c r="TRP31" s="8"/>
      <c r="TRQ31" s="8"/>
      <c r="TRR31" s="8"/>
      <c r="TRS31" s="8"/>
      <c r="TRT31" s="8"/>
      <c r="TRU31" s="8"/>
      <c r="TRV31" s="8"/>
      <c r="TRW31" s="8"/>
      <c r="TRX31" s="8"/>
      <c r="TRY31" s="8"/>
      <c r="TRZ31" s="8"/>
      <c r="TSA31" s="8"/>
      <c r="TSB31" s="8"/>
      <c r="TSC31" s="8"/>
      <c r="TSD31" s="8"/>
      <c r="TSE31" s="8"/>
      <c r="TSF31" s="8"/>
      <c r="TSG31" s="8"/>
      <c r="TSH31" s="8"/>
      <c r="TSI31" s="8"/>
      <c r="TSJ31" s="8"/>
      <c r="TSK31" s="8"/>
      <c r="TSL31" s="8"/>
      <c r="TSM31" s="8"/>
      <c r="TSN31" s="8"/>
      <c r="TSO31" s="8"/>
      <c r="TSP31" s="8"/>
      <c r="TSQ31" s="8"/>
      <c r="TSR31" s="8"/>
      <c r="TSS31" s="8"/>
      <c r="TST31" s="8"/>
      <c r="TSU31" s="8"/>
      <c r="TSV31" s="8"/>
      <c r="TSW31" s="8"/>
      <c r="TSX31" s="8"/>
      <c r="TSY31" s="8"/>
      <c r="TSZ31" s="8"/>
      <c r="TTA31" s="8"/>
      <c r="TTB31" s="8"/>
      <c r="TTC31" s="8"/>
      <c r="TTD31" s="8"/>
      <c r="TTE31" s="8"/>
      <c r="TTF31" s="8"/>
      <c r="TTG31" s="8"/>
      <c r="TTH31" s="8"/>
      <c r="TTI31" s="8"/>
      <c r="TTJ31" s="8"/>
      <c r="TTK31" s="8"/>
      <c r="TTL31" s="8"/>
      <c r="TTM31" s="8"/>
      <c r="TTN31" s="8"/>
      <c r="TTO31" s="8"/>
      <c r="TTP31" s="8"/>
      <c r="TTQ31" s="8"/>
      <c r="TTR31" s="8"/>
      <c r="TTS31" s="8"/>
      <c r="TTT31" s="8"/>
      <c r="TTU31" s="8"/>
      <c r="TTV31" s="8"/>
      <c r="TTW31" s="8"/>
      <c r="TTX31" s="8"/>
      <c r="TTY31" s="8"/>
      <c r="TTZ31" s="8"/>
      <c r="TUA31" s="8"/>
      <c r="TUB31" s="8"/>
      <c r="TUC31" s="8"/>
      <c r="TUD31" s="8"/>
      <c r="TUE31" s="8"/>
      <c r="TUF31" s="8"/>
      <c r="TUG31" s="8"/>
      <c r="TUH31" s="8"/>
      <c r="TUI31" s="8"/>
      <c r="TUJ31" s="8"/>
      <c r="TUK31" s="8"/>
      <c r="TUL31" s="8"/>
      <c r="TUM31" s="8"/>
      <c r="TUN31" s="8"/>
      <c r="TUO31" s="8"/>
      <c r="TUP31" s="8"/>
      <c r="TUQ31" s="8"/>
      <c r="TUR31" s="8"/>
      <c r="TUS31" s="8"/>
      <c r="TUT31" s="8"/>
      <c r="TUU31" s="8"/>
      <c r="TUV31" s="8"/>
      <c r="TUW31" s="8"/>
      <c r="TUX31" s="8"/>
      <c r="TUY31" s="8"/>
      <c r="TUZ31" s="8"/>
      <c r="TVA31" s="8"/>
      <c r="TVB31" s="8"/>
      <c r="TVC31" s="8"/>
      <c r="TVD31" s="8"/>
      <c r="TVE31" s="8"/>
      <c r="TVF31" s="8"/>
      <c r="TVG31" s="8"/>
      <c r="TVH31" s="8"/>
      <c r="TVI31" s="8"/>
      <c r="TVJ31" s="8"/>
      <c r="TVK31" s="8"/>
      <c r="TVL31" s="8"/>
      <c r="TVM31" s="8"/>
      <c r="TVN31" s="8"/>
      <c r="TVO31" s="8"/>
      <c r="TVP31" s="8"/>
      <c r="TVQ31" s="8"/>
      <c r="TVR31" s="8"/>
      <c r="TVS31" s="8"/>
      <c r="TVT31" s="8"/>
      <c r="TVU31" s="8"/>
      <c r="TVV31" s="8"/>
      <c r="TVW31" s="8"/>
      <c r="TVX31" s="8"/>
      <c r="TVY31" s="8"/>
      <c r="TVZ31" s="8"/>
      <c r="TWA31" s="8"/>
      <c r="TWB31" s="8"/>
      <c r="TWC31" s="8"/>
      <c r="TWD31" s="8"/>
      <c r="TWE31" s="8"/>
      <c r="TWF31" s="8"/>
      <c r="TWG31" s="8"/>
      <c r="TWH31" s="8"/>
      <c r="TWI31" s="8"/>
      <c r="TWJ31" s="8"/>
      <c r="TWK31" s="8"/>
      <c r="TWL31" s="8"/>
      <c r="TWM31" s="8"/>
      <c r="TWN31" s="8"/>
      <c r="TWO31" s="8"/>
      <c r="TWP31" s="8"/>
      <c r="TWQ31" s="8"/>
      <c r="TWR31" s="8"/>
      <c r="TWS31" s="8"/>
      <c r="TWT31" s="8"/>
      <c r="TWU31" s="8"/>
      <c r="TWV31" s="8"/>
      <c r="TWW31" s="8"/>
      <c r="TWX31" s="8"/>
      <c r="TWY31" s="8"/>
      <c r="TWZ31" s="8"/>
      <c r="TXA31" s="8"/>
      <c r="TXB31" s="8"/>
      <c r="TXC31" s="8"/>
      <c r="TXD31" s="8"/>
      <c r="TXE31" s="8"/>
      <c r="TXF31" s="8"/>
      <c r="TXG31" s="8"/>
      <c r="TXH31" s="8"/>
      <c r="TXI31" s="8"/>
      <c r="TXJ31" s="8"/>
      <c r="TXK31" s="8"/>
      <c r="TXL31" s="8"/>
      <c r="TXM31" s="8"/>
      <c r="TXN31" s="8"/>
      <c r="TXO31" s="8"/>
      <c r="TXP31" s="8"/>
      <c r="TXQ31" s="8"/>
      <c r="TXR31" s="8"/>
      <c r="TXS31" s="8"/>
      <c r="TXT31" s="8"/>
      <c r="TXU31" s="8"/>
      <c r="TXV31" s="8"/>
      <c r="TXW31" s="8"/>
      <c r="TXX31" s="8"/>
      <c r="TXY31" s="8"/>
      <c r="TXZ31" s="8"/>
      <c r="TYA31" s="8"/>
      <c r="TYB31" s="8"/>
      <c r="TYC31" s="8"/>
      <c r="TYD31" s="8"/>
      <c r="TYE31" s="8"/>
      <c r="TYF31" s="8"/>
      <c r="TYG31" s="8"/>
      <c r="TYH31" s="8"/>
      <c r="TYI31" s="8"/>
      <c r="TYJ31" s="8"/>
      <c r="TYK31" s="8"/>
      <c r="TYL31" s="8"/>
      <c r="TYM31" s="8"/>
      <c r="TYN31" s="8"/>
      <c r="TYO31" s="8"/>
      <c r="TYP31" s="8"/>
      <c r="TYQ31" s="8"/>
      <c r="TYR31" s="8"/>
      <c r="TYS31" s="8"/>
      <c r="TYT31" s="8"/>
      <c r="TYU31" s="8"/>
      <c r="TYV31" s="8"/>
      <c r="TYW31" s="8"/>
      <c r="TYX31" s="8"/>
      <c r="TYY31" s="8"/>
      <c r="TYZ31" s="8"/>
      <c r="TZA31" s="8"/>
      <c r="TZB31" s="8"/>
      <c r="TZC31" s="8"/>
      <c r="TZD31" s="8"/>
      <c r="TZE31" s="8"/>
      <c r="TZF31" s="8"/>
      <c r="TZG31" s="8"/>
      <c r="TZH31" s="8"/>
      <c r="TZI31" s="8"/>
      <c r="TZJ31" s="8"/>
      <c r="TZK31" s="8"/>
      <c r="TZL31" s="8"/>
      <c r="TZM31" s="8"/>
      <c r="TZN31" s="8"/>
      <c r="TZO31" s="8"/>
      <c r="TZP31" s="8"/>
      <c r="TZQ31" s="8"/>
      <c r="TZR31" s="8"/>
      <c r="TZS31" s="8"/>
      <c r="TZT31" s="8"/>
      <c r="TZU31" s="8"/>
      <c r="TZV31" s="8"/>
      <c r="TZW31" s="8"/>
      <c r="TZX31" s="8"/>
      <c r="TZY31" s="8"/>
      <c r="TZZ31" s="8"/>
      <c r="UAA31" s="8"/>
      <c r="UAB31" s="8"/>
      <c r="UAC31" s="8"/>
      <c r="UAD31" s="8"/>
      <c r="UAE31" s="8"/>
      <c r="UAF31" s="8"/>
      <c r="UAG31" s="8"/>
      <c r="UAH31" s="8"/>
      <c r="UAI31" s="8"/>
      <c r="UAJ31" s="8"/>
      <c r="UAK31" s="8"/>
      <c r="UAL31" s="8"/>
      <c r="UAM31" s="8"/>
      <c r="UAN31" s="8"/>
      <c r="UAO31" s="8"/>
      <c r="UAP31" s="8"/>
      <c r="UAQ31" s="8"/>
      <c r="UAR31" s="8"/>
      <c r="UAS31" s="8"/>
      <c r="UAT31" s="8"/>
      <c r="UAU31" s="8"/>
      <c r="UAV31" s="8"/>
      <c r="UAW31" s="8"/>
      <c r="UAX31" s="8"/>
      <c r="UAY31" s="8"/>
      <c r="UAZ31" s="8"/>
      <c r="UBA31" s="8"/>
      <c r="UBB31" s="8"/>
      <c r="UBC31" s="8"/>
      <c r="UBD31" s="8"/>
      <c r="UBE31" s="8"/>
      <c r="UBF31" s="8"/>
      <c r="UBG31" s="8"/>
      <c r="UBH31" s="8"/>
      <c r="UBI31" s="8"/>
      <c r="UBJ31" s="8"/>
      <c r="UBK31" s="8"/>
      <c r="UBL31" s="8"/>
      <c r="UBM31" s="8"/>
      <c r="UBN31" s="8"/>
      <c r="UBO31" s="8"/>
      <c r="UBP31" s="8"/>
      <c r="UBQ31" s="8"/>
      <c r="UBR31" s="8"/>
      <c r="UBS31" s="8"/>
      <c r="UBT31" s="8"/>
      <c r="UBU31" s="8"/>
      <c r="UBV31" s="8"/>
      <c r="UBW31" s="8"/>
      <c r="UBX31" s="8"/>
      <c r="UBY31" s="8"/>
      <c r="UBZ31" s="8"/>
      <c r="UCA31" s="8"/>
      <c r="UCB31" s="8"/>
      <c r="UCC31" s="8"/>
      <c r="UCD31" s="8"/>
      <c r="UCE31" s="8"/>
      <c r="UCF31" s="8"/>
      <c r="UCG31" s="8"/>
      <c r="UCH31" s="8"/>
      <c r="UCI31" s="8"/>
      <c r="UCJ31" s="8"/>
      <c r="UCK31" s="8"/>
      <c r="UCL31" s="8"/>
      <c r="UCM31" s="8"/>
      <c r="UCN31" s="8"/>
      <c r="UCO31" s="8"/>
      <c r="UCP31" s="8"/>
      <c r="UCQ31" s="8"/>
      <c r="UCR31" s="8"/>
      <c r="UCS31" s="8"/>
      <c r="UCT31" s="8"/>
      <c r="UCU31" s="8"/>
      <c r="UCV31" s="8"/>
      <c r="UCW31" s="8"/>
      <c r="UCX31" s="8"/>
      <c r="UCY31" s="8"/>
      <c r="UCZ31" s="8"/>
      <c r="UDA31" s="8"/>
      <c r="UDB31" s="8"/>
      <c r="UDC31" s="8"/>
      <c r="UDD31" s="8"/>
      <c r="UDE31" s="8"/>
      <c r="UDF31" s="8"/>
      <c r="UDG31" s="8"/>
      <c r="UDH31" s="8"/>
      <c r="UDI31" s="8"/>
      <c r="UDJ31" s="8"/>
      <c r="UDK31" s="8"/>
      <c r="UDL31" s="8"/>
      <c r="UDM31" s="8"/>
      <c r="UDN31" s="8"/>
      <c r="UDO31" s="8"/>
      <c r="UDP31" s="8"/>
      <c r="UDQ31" s="8"/>
      <c r="UDR31" s="8"/>
      <c r="UDS31" s="8"/>
      <c r="UDT31" s="8"/>
      <c r="UDU31" s="8"/>
      <c r="UDV31" s="8"/>
      <c r="UDW31" s="8"/>
      <c r="UDX31" s="8"/>
      <c r="UDY31" s="8"/>
      <c r="UDZ31" s="8"/>
      <c r="UEA31" s="8"/>
      <c r="UEB31" s="8"/>
      <c r="UEC31" s="8"/>
      <c r="UED31" s="8"/>
      <c r="UEE31" s="8"/>
      <c r="UEF31" s="8"/>
      <c r="UEG31" s="8"/>
      <c r="UEH31" s="8"/>
      <c r="UEI31" s="8"/>
      <c r="UEJ31" s="8"/>
      <c r="UEK31" s="8"/>
      <c r="UEL31" s="8"/>
      <c r="UEM31" s="8"/>
      <c r="UEN31" s="8"/>
      <c r="UEO31" s="8"/>
      <c r="UEP31" s="8"/>
      <c r="UEQ31" s="8"/>
      <c r="UER31" s="8"/>
      <c r="UES31" s="8"/>
      <c r="UET31" s="8"/>
      <c r="UEU31" s="8"/>
      <c r="UEV31" s="8"/>
      <c r="UEW31" s="8"/>
      <c r="UEX31" s="8"/>
      <c r="UEY31" s="8"/>
      <c r="UEZ31" s="8"/>
      <c r="UFA31" s="8"/>
      <c r="UFB31" s="8"/>
      <c r="UFC31" s="8"/>
      <c r="UFD31" s="8"/>
      <c r="UFE31" s="8"/>
      <c r="UFF31" s="8"/>
      <c r="UFG31" s="8"/>
      <c r="UFH31" s="8"/>
      <c r="UFI31" s="8"/>
      <c r="UFJ31" s="8"/>
      <c r="UFK31" s="8"/>
      <c r="UFL31" s="8"/>
      <c r="UFM31" s="8"/>
      <c r="UFN31" s="8"/>
      <c r="UFO31" s="8"/>
      <c r="UFP31" s="8"/>
      <c r="UFQ31" s="8"/>
      <c r="UFR31" s="8"/>
      <c r="UFS31" s="8"/>
      <c r="UFT31" s="8"/>
      <c r="UFU31" s="8"/>
      <c r="UFV31" s="8"/>
      <c r="UFW31" s="8"/>
      <c r="UFX31" s="8"/>
      <c r="UFY31" s="8"/>
      <c r="UFZ31" s="8"/>
      <c r="UGA31" s="8"/>
      <c r="UGB31" s="8"/>
      <c r="UGC31" s="8"/>
      <c r="UGD31" s="8"/>
      <c r="UGE31" s="8"/>
      <c r="UGF31" s="8"/>
      <c r="UGG31" s="8"/>
      <c r="UGH31" s="8"/>
      <c r="UGI31" s="8"/>
      <c r="UGJ31" s="8"/>
      <c r="UGK31" s="8"/>
      <c r="UGL31" s="8"/>
      <c r="UGM31" s="8"/>
      <c r="UGN31" s="8"/>
      <c r="UGO31" s="8"/>
      <c r="UGP31" s="8"/>
      <c r="UGQ31" s="8"/>
      <c r="UGR31" s="8"/>
      <c r="UGS31" s="8"/>
      <c r="UGT31" s="8"/>
      <c r="UGU31" s="8"/>
      <c r="UGV31" s="8"/>
      <c r="UGW31" s="8"/>
      <c r="UGX31" s="8"/>
      <c r="UGY31" s="8"/>
      <c r="UGZ31" s="8"/>
      <c r="UHA31" s="8"/>
      <c r="UHB31" s="8"/>
      <c r="UHC31" s="8"/>
      <c r="UHD31" s="8"/>
      <c r="UHE31" s="8"/>
      <c r="UHF31" s="8"/>
      <c r="UHG31" s="8"/>
      <c r="UHH31" s="8"/>
      <c r="UHI31" s="8"/>
      <c r="UHJ31" s="8"/>
      <c r="UHK31" s="8"/>
      <c r="UHL31" s="8"/>
      <c r="UHM31" s="8"/>
      <c r="UHN31" s="8"/>
      <c r="UHO31" s="8"/>
      <c r="UHP31" s="8"/>
      <c r="UHQ31" s="8"/>
      <c r="UHR31" s="8"/>
      <c r="UHS31" s="8"/>
      <c r="UHT31" s="8"/>
      <c r="UHU31" s="8"/>
      <c r="UHV31" s="8"/>
      <c r="UHW31" s="8"/>
      <c r="UHX31" s="8"/>
      <c r="UHY31" s="8"/>
      <c r="UHZ31" s="8"/>
      <c r="UIA31" s="8"/>
      <c r="UIB31" s="8"/>
      <c r="UIC31" s="8"/>
      <c r="UID31" s="8"/>
      <c r="UIE31" s="8"/>
      <c r="UIF31" s="8"/>
      <c r="UIG31" s="8"/>
      <c r="UIH31" s="8"/>
      <c r="UII31" s="8"/>
      <c r="UIJ31" s="8"/>
      <c r="UIK31" s="8"/>
      <c r="UIL31" s="8"/>
      <c r="UIM31" s="8"/>
      <c r="UIN31" s="8"/>
      <c r="UIO31" s="8"/>
      <c r="UIP31" s="8"/>
      <c r="UIQ31" s="8"/>
      <c r="UIR31" s="8"/>
      <c r="UIS31" s="8"/>
      <c r="UIT31" s="8"/>
      <c r="UIU31" s="8"/>
      <c r="UIV31" s="8"/>
      <c r="UIW31" s="8"/>
      <c r="UIX31" s="8"/>
      <c r="UIY31" s="8"/>
      <c r="UIZ31" s="8"/>
      <c r="UJA31" s="8"/>
      <c r="UJB31" s="8"/>
      <c r="UJC31" s="8"/>
      <c r="UJD31" s="8"/>
      <c r="UJE31" s="8"/>
      <c r="UJF31" s="8"/>
      <c r="UJG31" s="8"/>
      <c r="UJH31" s="8"/>
      <c r="UJI31" s="8"/>
      <c r="UJJ31" s="8"/>
      <c r="UJK31" s="8"/>
      <c r="UJL31" s="8"/>
      <c r="UJM31" s="8"/>
      <c r="UJN31" s="8"/>
      <c r="UJO31" s="8"/>
      <c r="UJP31" s="8"/>
      <c r="UJQ31" s="8"/>
      <c r="UJR31" s="8"/>
      <c r="UJS31" s="8"/>
      <c r="UJT31" s="8"/>
      <c r="UJU31" s="8"/>
      <c r="UJV31" s="8"/>
      <c r="UJW31" s="8"/>
      <c r="UJX31" s="8"/>
      <c r="UJY31" s="8"/>
      <c r="UJZ31" s="8"/>
      <c r="UKA31" s="8"/>
      <c r="UKB31" s="8"/>
      <c r="UKC31" s="8"/>
      <c r="UKD31" s="8"/>
      <c r="UKE31" s="8"/>
      <c r="UKF31" s="8"/>
      <c r="UKG31" s="8"/>
      <c r="UKH31" s="8"/>
      <c r="UKI31" s="8"/>
      <c r="UKJ31" s="8"/>
      <c r="UKK31" s="8"/>
      <c r="UKL31" s="8"/>
      <c r="UKM31" s="8"/>
      <c r="UKN31" s="8"/>
      <c r="UKO31" s="8"/>
      <c r="UKP31" s="8"/>
      <c r="UKQ31" s="8"/>
      <c r="UKR31" s="8"/>
      <c r="UKS31" s="8"/>
      <c r="UKT31" s="8"/>
      <c r="UKU31" s="8"/>
      <c r="UKV31" s="8"/>
      <c r="UKW31" s="8"/>
      <c r="UKX31" s="8"/>
      <c r="UKY31" s="8"/>
      <c r="UKZ31" s="8"/>
      <c r="ULA31" s="8"/>
      <c r="ULB31" s="8"/>
      <c r="ULC31" s="8"/>
      <c r="ULD31" s="8"/>
      <c r="ULE31" s="8"/>
      <c r="ULF31" s="8"/>
      <c r="ULG31" s="8"/>
      <c r="ULH31" s="8"/>
      <c r="ULI31" s="8"/>
      <c r="ULJ31" s="8"/>
      <c r="ULK31" s="8"/>
      <c r="ULL31" s="8"/>
      <c r="ULM31" s="8"/>
      <c r="ULN31" s="8"/>
      <c r="ULO31" s="8"/>
      <c r="ULP31" s="8"/>
      <c r="ULQ31" s="8"/>
      <c r="ULR31" s="8"/>
      <c r="ULS31" s="8"/>
      <c r="ULT31" s="8"/>
      <c r="ULU31" s="8"/>
      <c r="ULV31" s="8"/>
      <c r="ULW31" s="8"/>
      <c r="ULX31" s="8"/>
      <c r="ULY31" s="8"/>
      <c r="ULZ31" s="8"/>
      <c r="UMA31" s="8"/>
      <c r="UMB31" s="8"/>
      <c r="UMC31" s="8"/>
      <c r="UMD31" s="8"/>
      <c r="UME31" s="8"/>
      <c r="UMF31" s="8"/>
      <c r="UMG31" s="8"/>
      <c r="UMH31" s="8"/>
      <c r="UMI31" s="8"/>
      <c r="UMJ31" s="8"/>
      <c r="UMK31" s="8"/>
      <c r="UML31" s="8"/>
      <c r="UMM31" s="8"/>
      <c r="UMN31" s="8"/>
      <c r="UMO31" s="8"/>
      <c r="UMP31" s="8"/>
      <c r="UMQ31" s="8"/>
      <c r="UMR31" s="8"/>
      <c r="UMS31" s="8"/>
      <c r="UMT31" s="8"/>
      <c r="UMU31" s="8"/>
      <c r="UMV31" s="8"/>
      <c r="UMW31" s="8"/>
      <c r="UMX31" s="8"/>
      <c r="UMY31" s="8"/>
      <c r="UMZ31" s="8"/>
      <c r="UNA31" s="8"/>
      <c r="UNB31" s="8"/>
      <c r="UNC31" s="8"/>
      <c r="UND31" s="8"/>
      <c r="UNE31" s="8"/>
      <c r="UNF31" s="8"/>
      <c r="UNG31" s="8"/>
      <c r="UNH31" s="8"/>
      <c r="UNI31" s="8"/>
      <c r="UNJ31" s="8"/>
      <c r="UNK31" s="8"/>
      <c r="UNL31" s="8"/>
      <c r="UNM31" s="8"/>
      <c r="UNN31" s="8"/>
      <c r="UNO31" s="8"/>
      <c r="UNP31" s="8"/>
      <c r="UNQ31" s="8"/>
      <c r="UNR31" s="8"/>
      <c r="UNS31" s="8"/>
      <c r="UNT31" s="8"/>
      <c r="UNU31" s="8"/>
      <c r="UNV31" s="8"/>
      <c r="UNW31" s="8"/>
      <c r="UNX31" s="8"/>
      <c r="UNY31" s="8"/>
      <c r="UNZ31" s="8"/>
      <c r="UOA31" s="8"/>
      <c r="UOB31" s="8"/>
      <c r="UOC31" s="8"/>
      <c r="UOD31" s="8"/>
      <c r="UOE31" s="8"/>
      <c r="UOF31" s="8"/>
      <c r="UOG31" s="8"/>
      <c r="UOH31" s="8"/>
      <c r="UOI31" s="8"/>
      <c r="UOJ31" s="8"/>
      <c r="UOK31" s="8"/>
      <c r="UOL31" s="8"/>
      <c r="UOM31" s="8"/>
      <c r="UON31" s="8"/>
      <c r="UOO31" s="8"/>
      <c r="UOP31" s="8"/>
      <c r="UOQ31" s="8"/>
      <c r="UOR31" s="8"/>
      <c r="UOS31" s="8"/>
      <c r="UOT31" s="8"/>
      <c r="UOU31" s="8"/>
      <c r="UOV31" s="8"/>
      <c r="UOW31" s="8"/>
      <c r="UOX31" s="8"/>
      <c r="UOY31" s="8"/>
      <c r="UOZ31" s="8"/>
      <c r="UPA31" s="8"/>
      <c r="UPB31" s="8"/>
      <c r="UPC31" s="8"/>
      <c r="UPD31" s="8"/>
      <c r="UPE31" s="8"/>
      <c r="UPF31" s="8"/>
      <c r="UPG31" s="8"/>
      <c r="UPH31" s="8"/>
      <c r="UPI31" s="8"/>
      <c r="UPJ31" s="8"/>
      <c r="UPK31" s="8"/>
      <c r="UPL31" s="8"/>
      <c r="UPM31" s="8"/>
      <c r="UPN31" s="8"/>
      <c r="UPO31" s="8"/>
      <c r="UPP31" s="8"/>
      <c r="UPQ31" s="8"/>
      <c r="UPR31" s="8"/>
      <c r="UPS31" s="8"/>
      <c r="UPT31" s="8"/>
      <c r="UPU31" s="8"/>
      <c r="UPV31" s="8"/>
      <c r="UPW31" s="8"/>
      <c r="UPX31" s="8"/>
      <c r="UPY31" s="8"/>
      <c r="UPZ31" s="8"/>
      <c r="UQA31" s="8"/>
      <c r="UQB31" s="8"/>
      <c r="UQC31" s="8"/>
      <c r="UQD31" s="8"/>
      <c r="UQE31" s="8"/>
      <c r="UQF31" s="8"/>
      <c r="UQG31" s="8"/>
      <c r="UQH31" s="8"/>
      <c r="UQI31" s="8"/>
      <c r="UQJ31" s="8"/>
      <c r="UQK31" s="8"/>
      <c r="UQL31" s="8"/>
      <c r="UQM31" s="8"/>
      <c r="UQN31" s="8"/>
      <c r="UQO31" s="8"/>
      <c r="UQP31" s="8"/>
      <c r="UQQ31" s="8"/>
      <c r="UQR31" s="8"/>
      <c r="UQS31" s="8"/>
      <c r="UQT31" s="8"/>
      <c r="UQU31" s="8"/>
      <c r="UQV31" s="8"/>
      <c r="UQW31" s="8"/>
      <c r="UQX31" s="8"/>
      <c r="UQY31" s="8"/>
      <c r="UQZ31" s="8"/>
      <c r="URA31" s="8"/>
      <c r="URB31" s="8"/>
      <c r="URC31" s="8"/>
      <c r="URD31" s="8"/>
      <c r="URE31" s="8"/>
      <c r="URF31" s="8"/>
      <c r="URG31" s="8"/>
      <c r="URH31" s="8"/>
      <c r="URI31" s="8"/>
      <c r="URJ31" s="8"/>
      <c r="URK31" s="8"/>
      <c r="URL31" s="8"/>
      <c r="URM31" s="8"/>
      <c r="URN31" s="8"/>
      <c r="URO31" s="8"/>
      <c r="URP31" s="8"/>
      <c r="URQ31" s="8"/>
      <c r="URR31" s="8"/>
      <c r="URS31" s="8"/>
      <c r="URT31" s="8"/>
      <c r="URU31" s="8"/>
      <c r="URV31" s="8"/>
      <c r="URW31" s="8"/>
      <c r="URX31" s="8"/>
      <c r="URY31" s="8"/>
      <c r="URZ31" s="8"/>
      <c r="USA31" s="8"/>
      <c r="USB31" s="8"/>
      <c r="USC31" s="8"/>
      <c r="USD31" s="8"/>
      <c r="USE31" s="8"/>
      <c r="USF31" s="8"/>
      <c r="USG31" s="8"/>
      <c r="USH31" s="8"/>
      <c r="USI31" s="8"/>
      <c r="USJ31" s="8"/>
      <c r="USK31" s="8"/>
      <c r="USL31" s="8"/>
      <c r="USM31" s="8"/>
      <c r="USN31" s="8"/>
      <c r="USO31" s="8"/>
      <c r="USP31" s="8"/>
      <c r="USQ31" s="8"/>
      <c r="USR31" s="8"/>
      <c r="USS31" s="8"/>
      <c r="UST31" s="8"/>
      <c r="USU31" s="8"/>
      <c r="USV31" s="8"/>
      <c r="USW31" s="8"/>
      <c r="USX31" s="8"/>
      <c r="USY31" s="8"/>
      <c r="USZ31" s="8"/>
      <c r="UTA31" s="8"/>
      <c r="UTB31" s="8"/>
      <c r="UTC31" s="8"/>
      <c r="UTD31" s="8"/>
      <c r="UTE31" s="8"/>
      <c r="UTF31" s="8"/>
      <c r="UTG31" s="8"/>
      <c r="UTH31" s="8"/>
      <c r="UTI31" s="8"/>
      <c r="UTJ31" s="8"/>
      <c r="UTK31" s="8"/>
      <c r="UTL31" s="8"/>
      <c r="UTM31" s="8"/>
      <c r="UTN31" s="8"/>
      <c r="UTO31" s="8"/>
      <c r="UTP31" s="8"/>
      <c r="UTQ31" s="8"/>
      <c r="UTR31" s="8"/>
      <c r="UTS31" s="8"/>
      <c r="UTT31" s="8"/>
      <c r="UTU31" s="8"/>
      <c r="UTV31" s="8"/>
      <c r="UTW31" s="8"/>
      <c r="UTX31" s="8"/>
      <c r="UTY31" s="8"/>
      <c r="UTZ31" s="8"/>
      <c r="UUA31" s="8"/>
      <c r="UUB31" s="8"/>
      <c r="UUC31" s="8"/>
      <c r="UUD31" s="8"/>
      <c r="UUE31" s="8"/>
      <c r="UUF31" s="8"/>
      <c r="UUG31" s="8"/>
      <c r="UUH31" s="8"/>
      <c r="UUI31" s="8"/>
      <c r="UUJ31" s="8"/>
      <c r="UUK31" s="8"/>
      <c r="UUL31" s="8"/>
      <c r="UUM31" s="8"/>
      <c r="UUN31" s="8"/>
      <c r="UUO31" s="8"/>
      <c r="UUP31" s="8"/>
      <c r="UUQ31" s="8"/>
      <c r="UUR31" s="8"/>
      <c r="UUS31" s="8"/>
      <c r="UUT31" s="8"/>
      <c r="UUU31" s="8"/>
      <c r="UUV31" s="8"/>
      <c r="UUW31" s="8"/>
      <c r="UUX31" s="8"/>
      <c r="UUY31" s="8"/>
      <c r="UUZ31" s="8"/>
      <c r="UVA31" s="8"/>
      <c r="UVB31" s="8"/>
      <c r="UVC31" s="8"/>
      <c r="UVD31" s="8"/>
      <c r="UVE31" s="8"/>
      <c r="UVF31" s="8"/>
      <c r="UVG31" s="8"/>
      <c r="UVH31" s="8"/>
      <c r="UVI31" s="8"/>
      <c r="UVJ31" s="8"/>
      <c r="UVK31" s="8"/>
      <c r="UVL31" s="8"/>
      <c r="UVM31" s="8"/>
      <c r="UVN31" s="8"/>
      <c r="UVO31" s="8"/>
      <c r="UVP31" s="8"/>
      <c r="UVQ31" s="8"/>
      <c r="UVR31" s="8"/>
      <c r="UVS31" s="8"/>
      <c r="UVT31" s="8"/>
      <c r="UVU31" s="8"/>
      <c r="UVV31" s="8"/>
      <c r="UVW31" s="8"/>
      <c r="UVX31" s="8"/>
      <c r="UVY31" s="8"/>
      <c r="UVZ31" s="8"/>
      <c r="UWA31" s="8"/>
      <c r="UWB31" s="8"/>
      <c r="UWC31" s="8"/>
      <c r="UWD31" s="8"/>
      <c r="UWE31" s="8"/>
      <c r="UWF31" s="8"/>
      <c r="UWG31" s="8"/>
      <c r="UWH31" s="8"/>
      <c r="UWI31" s="8"/>
      <c r="UWJ31" s="8"/>
      <c r="UWK31" s="8"/>
      <c r="UWL31" s="8"/>
      <c r="UWM31" s="8"/>
      <c r="UWN31" s="8"/>
      <c r="UWO31" s="8"/>
      <c r="UWP31" s="8"/>
      <c r="UWQ31" s="8"/>
      <c r="UWR31" s="8"/>
      <c r="UWS31" s="8"/>
      <c r="UWT31" s="8"/>
      <c r="UWU31" s="8"/>
      <c r="UWV31" s="8"/>
      <c r="UWW31" s="8"/>
      <c r="UWX31" s="8"/>
      <c r="UWY31" s="8"/>
      <c r="UWZ31" s="8"/>
      <c r="UXA31" s="8"/>
      <c r="UXB31" s="8"/>
      <c r="UXC31" s="8"/>
      <c r="UXD31" s="8"/>
      <c r="UXE31" s="8"/>
      <c r="UXF31" s="8"/>
      <c r="UXG31" s="8"/>
      <c r="UXH31" s="8"/>
      <c r="UXI31" s="8"/>
      <c r="UXJ31" s="8"/>
      <c r="UXK31" s="8"/>
      <c r="UXL31" s="8"/>
      <c r="UXM31" s="8"/>
      <c r="UXN31" s="8"/>
      <c r="UXO31" s="8"/>
      <c r="UXP31" s="8"/>
      <c r="UXQ31" s="8"/>
      <c r="UXR31" s="8"/>
      <c r="UXS31" s="8"/>
      <c r="UXT31" s="8"/>
      <c r="UXU31" s="8"/>
      <c r="UXV31" s="8"/>
      <c r="UXW31" s="8"/>
      <c r="UXX31" s="8"/>
      <c r="UXY31" s="8"/>
      <c r="UXZ31" s="8"/>
      <c r="UYA31" s="8"/>
      <c r="UYB31" s="8"/>
      <c r="UYC31" s="8"/>
      <c r="UYD31" s="8"/>
      <c r="UYE31" s="8"/>
      <c r="UYF31" s="8"/>
      <c r="UYG31" s="8"/>
      <c r="UYH31" s="8"/>
      <c r="UYI31" s="8"/>
      <c r="UYJ31" s="8"/>
      <c r="UYK31" s="8"/>
      <c r="UYL31" s="8"/>
      <c r="UYM31" s="8"/>
      <c r="UYN31" s="8"/>
      <c r="UYO31" s="8"/>
      <c r="UYP31" s="8"/>
      <c r="UYQ31" s="8"/>
      <c r="UYR31" s="8"/>
      <c r="UYS31" s="8"/>
      <c r="UYT31" s="8"/>
      <c r="UYU31" s="8"/>
      <c r="UYV31" s="8"/>
      <c r="UYW31" s="8"/>
      <c r="UYX31" s="8"/>
      <c r="UYY31" s="8"/>
      <c r="UYZ31" s="8"/>
      <c r="UZA31" s="8"/>
      <c r="UZB31" s="8"/>
      <c r="UZC31" s="8"/>
      <c r="UZD31" s="8"/>
      <c r="UZE31" s="8"/>
      <c r="UZF31" s="8"/>
      <c r="UZG31" s="8"/>
      <c r="UZH31" s="8"/>
      <c r="UZI31" s="8"/>
      <c r="UZJ31" s="8"/>
      <c r="UZK31" s="8"/>
      <c r="UZL31" s="8"/>
      <c r="UZM31" s="8"/>
      <c r="UZN31" s="8"/>
      <c r="UZO31" s="8"/>
      <c r="UZP31" s="8"/>
      <c r="UZQ31" s="8"/>
      <c r="UZR31" s="8"/>
      <c r="UZS31" s="8"/>
      <c r="UZT31" s="8"/>
      <c r="UZU31" s="8"/>
      <c r="UZV31" s="8"/>
      <c r="UZW31" s="8"/>
      <c r="UZX31" s="8"/>
      <c r="UZY31" s="8"/>
      <c r="UZZ31" s="8"/>
      <c r="VAA31" s="8"/>
      <c r="VAB31" s="8"/>
      <c r="VAC31" s="8"/>
      <c r="VAD31" s="8"/>
      <c r="VAE31" s="8"/>
      <c r="VAF31" s="8"/>
      <c r="VAG31" s="8"/>
      <c r="VAH31" s="8"/>
      <c r="VAI31" s="8"/>
      <c r="VAJ31" s="8"/>
      <c r="VAK31" s="8"/>
      <c r="VAL31" s="8"/>
      <c r="VAM31" s="8"/>
      <c r="VAN31" s="8"/>
      <c r="VAO31" s="8"/>
      <c r="VAP31" s="8"/>
      <c r="VAQ31" s="8"/>
      <c r="VAR31" s="8"/>
      <c r="VAS31" s="8"/>
      <c r="VAT31" s="8"/>
      <c r="VAU31" s="8"/>
      <c r="VAV31" s="8"/>
      <c r="VAW31" s="8"/>
      <c r="VAX31" s="8"/>
      <c r="VAY31" s="8"/>
      <c r="VAZ31" s="8"/>
      <c r="VBA31" s="8"/>
      <c r="VBB31" s="8"/>
      <c r="VBC31" s="8"/>
      <c r="VBD31" s="8"/>
      <c r="VBE31" s="8"/>
      <c r="VBF31" s="8"/>
      <c r="VBG31" s="8"/>
      <c r="VBH31" s="8"/>
      <c r="VBI31" s="8"/>
      <c r="VBJ31" s="8"/>
      <c r="VBK31" s="8"/>
      <c r="VBL31" s="8"/>
      <c r="VBM31" s="8"/>
      <c r="VBN31" s="8"/>
      <c r="VBO31" s="8"/>
      <c r="VBP31" s="8"/>
      <c r="VBQ31" s="8"/>
      <c r="VBR31" s="8"/>
      <c r="VBS31" s="8"/>
      <c r="VBT31" s="8"/>
      <c r="VBU31" s="8"/>
      <c r="VBV31" s="8"/>
      <c r="VBW31" s="8"/>
      <c r="VBX31" s="8"/>
      <c r="VBY31" s="8"/>
      <c r="VBZ31" s="8"/>
      <c r="VCA31" s="8"/>
      <c r="VCB31" s="8"/>
      <c r="VCC31" s="8"/>
      <c r="VCD31" s="8"/>
      <c r="VCE31" s="8"/>
      <c r="VCF31" s="8"/>
      <c r="VCG31" s="8"/>
      <c r="VCH31" s="8"/>
      <c r="VCI31" s="8"/>
      <c r="VCJ31" s="8"/>
      <c r="VCK31" s="8"/>
      <c r="VCL31" s="8"/>
      <c r="VCM31" s="8"/>
      <c r="VCN31" s="8"/>
      <c r="VCO31" s="8"/>
      <c r="VCP31" s="8"/>
      <c r="VCQ31" s="8"/>
      <c r="VCR31" s="8"/>
      <c r="VCS31" s="8"/>
      <c r="VCT31" s="8"/>
      <c r="VCU31" s="8"/>
      <c r="VCV31" s="8"/>
      <c r="VCW31" s="8"/>
      <c r="VCX31" s="8"/>
      <c r="VCY31" s="8"/>
      <c r="VCZ31" s="8"/>
      <c r="VDA31" s="8"/>
      <c r="VDB31" s="8"/>
      <c r="VDC31" s="8"/>
      <c r="VDD31" s="8"/>
      <c r="VDE31" s="8"/>
      <c r="VDF31" s="8"/>
      <c r="VDG31" s="8"/>
      <c r="VDH31" s="8"/>
      <c r="VDI31" s="8"/>
      <c r="VDJ31" s="8"/>
      <c r="VDK31" s="8"/>
      <c r="VDL31" s="8"/>
      <c r="VDM31" s="8"/>
      <c r="VDN31" s="8"/>
      <c r="VDO31" s="8"/>
      <c r="VDP31" s="8"/>
      <c r="VDQ31" s="8"/>
      <c r="VDR31" s="8"/>
      <c r="VDS31" s="8"/>
      <c r="VDT31" s="8"/>
      <c r="VDU31" s="8"/>
      <c r="VDV31" s="8"/>
      <c r="VDW31" s="8"/>
      <c r="VDX31" s="8"/>
      <c r="VDY31" s="8"/>
      <c r="VDZ31" s="8"/>
      <c r="VEA31" s="8"/>
      <c r="VEB31" s="8"/>
      <c r="VEC31" s="8"/>
      <c r="VED31" s="8"/>
      <c r="VEE31" s="8"/>
      <c r="VEF31" s="8"/>
      <c r="VEG31" s="8"/>
      <c r="VEH31" s="8"/>
      <c r="VEI31" s="8"/>
      <c r="VEJ31" s="8"/>
      <c r="VEK31" s="8"/>
      <c r="VEL31" s="8"/>
      <c r="VEM31" s="8"/>
      <c r="VEN31" s="8"/>
      <c r="VEO31" s="8"/>
      <c r="VEP31" s="8"/>
      <c r="VEQ31" s="8"/>
      <c r="VER31" s="8"/>
      <c r="VES31" s="8"/>
      <c r="VET31" s="8"/>
      <c r="VEU31" s="8"/>
      <c r="VEV31" s="8"/>
      <c r="VEW31" s="8"/>
      <c r="VEX31" s="8"/>
      <c r="VEY31" s="8"/>
      <c r="VEZ31" s="8"/>
      <c r="VFA31" s="8"/>
      <c r="VFB31" s="8"/>
      <c r="VFC31" s="8"/>
      <c r="VFD31" s="8"/>
      <c r="VFE31" s="8"/>
      <c r="VFF31" s="8"/>
      <c r="VFG31" s="8"/>
      <c r="VFH31" s="8"/>
      <c r="VFI31" s="8"/>
      <c r="VFJ31" s="8"/>
      <c r="VFK31" s="8"/>
      <c r="VFL31" s="8"/>
      <c r="VFM31" s="8"/>
      <c r="VFN31" s="8"/>
      <c r="VFO31" s="8"/>
      <c r="VFP31" s="8"/>
      <c r="VFQ31" s="8"/>
      <c r="VFR31" s="8"/>
      <c r="VFS31" s="8"/>
      <c r="VFT31" s="8"/>
      <c r="VFU31" s="8"/>
      <c r="VFV31" s="8"/>
      <c r="VFW31" s="8"/>
      <c r="VFX31" s="8"/>
      <c r="VFY31" s="8"/>
      <c r="VFZ31" s="8"/>
      <c r="VGA31" s="8"/>
      <c r="VGB31" s="8"/>
      <c r="VGC31" s="8"/>
      <c r="VGD31" s="8"/>
      <c r="VGE31" s="8"/>
      <c r="VGF31" s="8"/>
      <c r="VGG31" s="8"/>
      <c r="VGH31" s="8"/>
      <c r="VGI31" s="8"/>
      <c r="VGJ31" s="8"/>
      <c r="VGK31" s="8"/>
      <c r="VGL31" s="8"/>
      <c r="VGM31" s="8"/>
      <c r="VGN31" s="8"/>
      <c r="VGO31" s="8"/>
      <c r="VGP31" s="8"/>
      <c r="VGQ31" s="8"/>
      <c r="VGR31" s="8"/>
      <c r="VGS31" s="8"/>
      <c r="VGT31" s="8"/>
      <c r="VGU31" s="8"/>
      <c r="VGV31" s="8"/>
      <c r="VGW31" s="8"/>
      <c r="VGX31" s="8"/>
      <c r="VGY31" s="8"/>
      <c r="VGZ31" s="8"/>
      <c r="VHA31" s="8"/>
      <c r="VHB31" s="8"/>
      <c r="VHC31" s="8"/>
      <c r="VHD31" s="8"/>
      <c r="VHE31" s="8"/>
      <c r="VHF31" s="8"/>
      <c r="VHG31" s="8"/>
      <c r="VHH31" s="8"/>
      <c r="VHI31" s="8"/>
      <c r="VHJ31" s="8"/>
      <c r="VHK31" s="8"/>
      <c r="VHL31" s="8"/>
      <c r="VHM31" s="8"/>
      <c r="VHN31" s="8"/>
      <c r="VHO31" s="8"/>
      <c r="VHP31" s="8"/>
      <c r="VHQ31" s="8"/>
      <c r="VHR31" s="8"/>
      <c r="VHS31" s="8"/>
      <c r="VHT31" s="8"/>
      <c r="VHU31" s="8"/>
      <c r="VHV31" s="8"/>
      <c r="VHW31" s="8"/>
      <c r="VHX31" s="8"/>
      <c r="VHY31" s="8"/>
      <c r="VHZ31" s="8"/>
      <c r="VIA31" s="8"/>
      <c r="VIB31" s="8"/>
      <c r="VIC31" s="8"/>
      <c r="VID31" s="8"/>
      <c r="VIE31" s="8"/>
      <c r="VIF31" s="8"/>
      <c r="VIG31" s="8"/>
      <c r="VIH31" s="8"/>
      <c r="VII31" s="8"/>
      <c r="VIJ31" s="8"/>
      <c r="VIK31" s="8"/>
      <c r="VIL31" s="8"/>
      <c r="VIM31" s="8"/>
      <c r="VIN31" s="8"/>
      <c r="VIO31" s="8"/>
      <c r="VIP31" s="8"/>
      <c r="VIQ31" s="8"/>
      <c r="VIR31" s="8"/>
      <c r="VIS31" s="8"/>
      <c r="VIT31" s="8"/>
      <c r="VIU31" s="8"/>
      <c r="VIV31" s="8"/>
      <c r="VIW31" s="8"/>
      <c r="VIX31" s="8"/>
      <c r="VIY31" s="8"/>
      <c r="VIZ31" s="8"/>
      <c r="VJA31" s="8"/>
      <c r="VJB31" s="8"/>
      <c r="VJC31" s="8"/>
      <c r="VJD31" s="8"/>
      <c r="VJE31" s="8"/>
      <c r="VJF31" s="8"/>
      <c r="VJG31" s="8"/>
      <c r="VJH31" s="8"/>
      <c r="VJI31" s="8"/>
      <c r="VJJ31" s="8"/>
      <c r="VJK31" s="8"/>
      <c r="VJL31" s="8"/>
      <c r="VJM31" s="8"/>
      <c r="VJN31" s="8"/>
      <c r="VJO31" s="8"/>
      <c r="VJP31" s="8"/>
      <c r="VJQ31" s="8"/>
      <c r="VJR31" s="8"/>
      <c r="VJS31" s="8"/>
      <c r="VJT31" s="8"/>
      <c r="VJU31" s="8"/>
      <c r="VJV31" s="8"/>
      <c r="VJW31" s="8"/>
      <c r="VJX31" s="8"/>
      <c r="VJY31" s="8"/>
      <c r="VJZ31" s="8"/>
      <c r="VKA31" s="8"/>
      <c r="VKB31" s="8"/>
      <c r="VKC31" s="8"/>
      <c r="VKD31" s="8"/>
      <c r="VKE31" s="8"/>
      <c r="VKF31" s="8"/>
      <c r="VKG31" s="8"/>
      <c r="VKH31" s="8"/>
      <c r="VKI31" s="8"/>
      <c r="VKJ31" s="8"/>
      <c r="VKK31" s="8"/>
      <c r="VKL31" s="8"/>
      <c r="VKM31" s="8"/>
      <c r="VKN31" s="8"/>
      <c r="VKO31" s="8"/>
      <c r="VKP31" s="8"/>
      <c r="VKQ31" s="8"/>
      <c r="VKR31" s="8"/>
      <c r="VKS31" s="8"/>
      <c r="VKT31" s="8"/>
      <c r="VKU31" s="8"/>
      <c r="VKV31" s="8"/>
      <c r="VKW31" s="8"/>
      <c r="VKX31" s="8"/>
      <c r="VKY31" s="8"/>
      <c r="VKZ31" s="8"/>
      <c r="VLA31" s="8"/>
      <c r="VLB31" s="8"/>
      <c r="VLC31" s="8"/>
      <c r="VLD31" s="8"/>
      <c r="VLE31" s="8"/>
      <c r="VLF31" s="8"/>
      <c r="VLG31" s="8"/>
      <c r="VLH31" s="8"/>
      <c r="VLI31" s="8"/>
      <c r="VLJ31" s="8"/>
      <c r="VLK31" s="8"/>
      <c r="VLL31" s="8"/>
      <c r="VLM31" s="8"/>
      <c r="VLN31" s="8"/>
      <c r="VLO31" s="8"/>
      <c r="VLP31" s="8"/>
      <c r="VLQ31" s="8"/>
      <c r="VLR31" s="8"/>
      <c r="VLS31" s="8"/>
      <c r="VLT31" s="8"/>
      <c r="VLU31" s="8"/>
      <c r="VLV31" s="8"/>
      <c r="VLW31" s="8"/>
      <c r="VLX31" s="8"/>
      <c r="VLY31" s="8"/>
      <c r="VLZ31" s="8"/>
      <c r="VMA31" s="8"/>
      <c r="VMB31" s="8"/>
      <c r="VMC31" s="8"/>
      <c r="VMD31" s="8"/>
      <c r="VME31" s="8"/>
      <c r="VMF31" s="8"/>
      <c r="VMG31" s="8"/>
      <c r="VMH31" s="8"/>
      <c r="VMI31" s="8"/>
      <c r="VMJ31" s="8"/>
      <c r="VMK31" s="8"/>
      <c r="VML31" s="8"/>
      <c r="VMM31" s="8"/>
      <c r="VMN31" s="8"/>
      <c r="VMO31" s="8"/>
      <c r="VMP31" s="8"/>
      <c r="VMQ31" s="8"/>
      <c r="VMR31" s="8"/>
      <c r="VMS31" s="8"/>
      <c r="VMT31" s="8"/>
      <c r="VMU31" s="8"/>
      <c r="VMV31" s="8"/>
      <c r="VMW31" s="8"/>
      <c r="VMX31" s="8"/>
      <c r="VMY31" s="8"/>
      <c r="VMZ31" s="8"/>
      <c r="VNA31" s="8"/>
      <c r="VNB31" s="8"/>
      <c r="VNC31" s="8"/>
      <c r="VND31" s="8"/>
      <c r="VNE31" s="8"/>
      <c r="VNF31" s="8"/>
      <c r="VNG31" s="8"/>
      <c r="VNH31" s="8"/>
      <c r="VNI31" s="8"/>
      <c r="VNJ31" s="8"/>
      <c r="VNK31" s="8"/>
      <c r="VNL31" s="8"/>
      <c r="VNM31" s="8"/>
      <c r="VNN31" s="8"/>
      <c r="VNO31" s="8"/>
      <c r="VNP31" s="8"/>
      <c r="VNQ31" s="8"/>
      <c r="VNR31" s="8"/>
      <c r="VNS31" s="8"/>
      <c r="VNT31" s="8"/>
      <c r="VNU31" s="8"/>
      <c r="VNV31" s="8"/>
      <c r="VNW31" s="8"/>
      <c r="VNX31" s="8"/>
      <c r="VNY31" s="8"/>
      <c r="VNZ31" s="8"/>
      <c r="VOA31" s="8"/>
      <c r="VOB31" s="8"/>
      <c r="VOC31" s="8"/>
      <c r="VOD31" s="8"/>
      <c r="VOE31" s="8"/>
      <c r="VOF31" s="8"/>
      <c r="VOG31" s="8"/>
      <c r="VOH31" s="8"/>
      <c r="VOI31" s="8"/>
      <c r="VOJ31" s="8"/>
      <c r="VOK31" s="8"/>
      <c r="VOL31" s="8"/>
      <c r="VOM31" s="8"/>
      <c r="VON31" s="8"/>
      <c r="VOO31" s="8"/>
      <c r="VOP31" s="8"/>
      <c r="VOQ31" s="8"/>
      <c r="VOR31" s="8"/>
      <c r="VOS31" s="8"/>
      <c r="VOT31" s="8"/>
      <c r="VOU31" s="8"/>
      <c r="VOV31" s="8"/>
      <c r="VOW31" s="8"/>
      <c r="VOX31" s="8"/>
      <c r="VOY31" s="8"/>
      <c r="VOZ31" s="8"/>
      <c r="VPA31" s="8"/>
      <c r="VPB31" s="8"/>
      <c r="VPC31" s="8"/>
      <c r="VPD31" s="8"/>
      <c r="VPE31" s="8"/>
      <c r="VPF31" s="8"/>
      <c r="VPG31" s="8"/>
      <c r="VPH31" s="8"/>
      <c r="VPI31" s="8"/>
      <c r="VPJ31" s="8"/>
      <c r="VPK31" s="8"/>
      <c r="VPL31" s="8"/>
      <c r="VPM31" s="8"/>
      <c r="VPN31" s="8"/>
      <c r="VPO31" s="8"/>
      <c r="VPP31" s="8"/>
      <c r="VPQ31" s="8"/>
      <c r="VPR31" s="8"/>
      <c r="VPS31" s="8"/>
      <c r="VPT31" s="8"/>
      <c r="VPU31" s="8"/>
      <c r="VPV31" s="8"/>
      <c r="VPW31" s="8"/>
      <c r="VPX31" s="8"/>
      <c r="VPY31" s="8"/>
      <c r="VPZ31" s="8"/>
      <c r="VQA31" s="8"/>
      <c r="VQB31" s="8"/>
      <c r="VQC31" s="8"/>
      <c r="VQD31" s="8"/>
      <c r="VQE31" s="8"/>
      <c r="VQF31" s="8"/>
      <c r="VQG31" s="8"/>
      <c r="VQH31" s="8"/>
      <c r="VQI31" s="8"/>
      <c r="VQJ31" s="8"/>
      <c r="VQK31" s="8"/>
      <c r="VQL31" s="8"/>
      <c r="VQM31" s="8"/>
      <c r="VQN31" s="8"/>
      <c r="VQO31" s="8"/>
      <c r="VQP31" s="8"/>
      <c r="VQQ31" s="8"/>
      <c r="VQR31" s="8"/>
      <c r="VQS31" s="8"/>
      <c r="VQT31" s="8"/>
      <c r="VQU31" s="8"/>
      <c r="VQV31" s="8"/>
      <c r="VQW31" s="8"/>
      <c r="VQX31" s="8"/>
      <c r="VQY31" s="8"/>
      <c r="VQZ31" s="8"/>
      <c r="VRA31" s="8"/>
      <c r="VRB31" s="8"/>
      <c r="VRC31" s="8"/>
      <c r="VRD31" s="8"/>
      <c r="VRE31" s="8"/>
      <c r="VRF31" s="8"/>
      <c r="VRG31" s="8"/>
      <c r="VRH31" s="8"/>
      <c r="VRI31" s="8"/>
      <c r="VRJ31" s="8"/>
      <c r="VRK31" s="8"/>
      <c r="VRL31" s="8"/>
      <c r="VRM31" s="8"/>
      <c r="VRN31" s="8"/>
      <c r="VRO31" s="8"/>
      <c r="VRP31" s="8"/>
      <c r="VRQ31" s="8"/>
      <c r="VRR31" s="8"/>
      <c r="VRS31" s="8"/>
      <c r="VRT31" s="8"/>
      <c r="VRU31" s="8"/>
      <c r="VRV31" s="8"/>
      <c r="VRW31" s="8"/>
      <c r="VRX31" s="8"/>
      <c r="VRY31" s="8"/>
      <c r="VRZ31" s="8"/>
      <c r="VSA31" s="8"/>
      <c r="VSB31" s="8"/>
      <c r="VSC31" s="8"/>
      <c r="VSD31" s="8"/>
      <c r="VSE31" s="8"/>
      <c r="VSF31" s="8"/>
      <c r="VSG31" s="8"/>
      <c r="VSH31" s="8"/>
      <c r="VSI31" s="8"/>
      <c r="VSJ31" s="8"/>
      <c r="VSK31" s="8"/>
      <c r="VSL31" s="8"/>
      <c r="VSM31" s="8"/>
      <c r="VSN31" s="8"/>
      <c r="VSO31" s="8"/>
      <c r="VSP31" s="8"/>
      <c r="VSQ31" s="8"/>
      <c r="VSR31" s="8"/>
      <c r="VSS31" s="8"/>
      <c r="VST31" s="8"/>
      <c r="VSU31" s="8"/>
      <c r="VSV31" s="8"/>
      <c r="VSW31" s="8"/>
      <c r="VSX31" s="8"/>
      <c r="VSY31" s="8"/>
      <c r="VSZ31" s="8"/>
      <c r="VTA31" s="8"/>
      <c r="VTB31" s="8"/>
      <c r="VTC31" s="8"/>
      <c r="VTD31" s="8"/>
      <c r="VTE31" s="8"/>
      <c r="VTF31" s="8"/>
      <c r="VTG31" s="8"/>
      <c r="VTH31" s="8"/>
      <c r="VTI31" s="8"/>
      <c r="VTJ31" s="8"/>
      <c r="VTK31" s="8"/>
      <c r="VTL31" s="8"/>
      <c r="VTM31" s="8"/>
      <c r="VTN31" s="8"/>
      <c r="VTO31" s="8"/>
      <c r="VTP31" s="8"/>
      <c r="VTQ31" s="8"/>
      <c r="VTR31" s="8"/>
      <c r="VTS31" s="8"/>
      <c r="VTT31" s="8"/>
      <c r="VTU31" s="8"/>
      <c r="VTV31" s="8"/>
      <c r="VTW31" s="8"/>
      <c r="VTX31" s="8"/>
      <c r="VTY31" s="8"/>
      <c r="VTZ31" s="8"/>
      <c r="VUA31" s="8"/>
      <c r="VUB31" s="8"/>
      <c r="VUC31" s="8"/>
      <c r="VUD31" s="8"/>
      <c r="VUE31" s="8"/>
      <c r="VUF31" s="8"/>
      <c r="VUG31" s="8"/>
      <c r="VUH31" s="8"/>
      <c r="VUI31" s="8"/>
      <c r="VUJ31" s="8"/>
      <c r="VUK31" s="8"/>
      <c r="VUL31" s="8"/>
      <c r="VUM31" s="8"/>
      <c r="VUN31" s="8"/>
      <c r="VUO31" s="8"/>
      <c r="VUP31" s="8"/>
      <c r="VUQ31" s="8"/>
      <c r="VUR31" s="8"/>
      <c r="VUS31" s="8"/>
      <c r="VUT31" s="8"/>
      <c r="VUU31" s="8"/>
      <c r="VUV31" s="8"/>
      <c r="VUW31" s="8"/>
      <c r="VUX31" s="8"/>
      <c r="VUY31" s="8"/>
      <c r="VUZ31" s="8"/>
      <c r="VVA31" s="8"/>
      <c r="VVB31" s="8"/>
      <c r="VVC31" s="8"/>
      <c r="VVD31" s="8"/>
      <c r="VVE31" s="8"/>
      <c r="VVF31" s="8"/>
      <c r="VVG31" s="8"/>
      <c r="VVH31" s="8"/>
      <c r="VVI31" s="8"/>
      <c r="VVJ31" s="8"/>
      <c r="VVK31" s="8"/>
      <c r="VVL31" s="8"/>
      <c r="VVM31" s="8"/>
      <c r="VVN31" s="8"/>
      <c r="VVO31" s="8"/>
      <c r="VVP31" s="8"/>
      <c r="VVQ31" s="8"/>
      <c r="VVR31" s="8"/>
      <c r="VVS31" s="8"/>
      <c r="VVT31" s="8"/>
      <c r="VVU31" s="8"/>
      <c r="VVV31" s="8"/>
      <c r="VVW31" s="8"/>
      <c r="VVX31" s="8"/>
      <c r="VVY31" s="8"/>
      <c r="VVZ31" s="8"/>
      <c r="VWA31" s="8"/>
      <c r="VWB31" s="8"/>
      <c r="VWC31" s="8"/>
      <c r="VWD31" s="8"/>
      <c r="VWE31" s="8"/>
      <c r="VWF31" s="8"/>
      <c r="VWG31" s="8"/>
      <c r="VWH31" s="8"/>
      <c r="VWI31" s="8"/>
      <c r="VWJ31" s="8"/>
      <c r="VWK31" s="8"/>
      <c r="VWL31" s="8"/>
      <c r="VWM31" s="8"/>
      <c r="VWN31" s="8"/>
      <c r="VWO31" s="8"/>
      <c r="VWP31" s="8"/>
      <c r="VWQ31" s="8"/>
      <c r="VWR31" s="8"/>
      <c r="VWS31" s="8"/>
      <c r="VWT31" s="8"/>
      <c r="VWU31" s="8"/>
      <c r="VWV31" s="8"/>
      <c r="VWW31" s="8"/>
      <c r="VWX31" s="8"/>
      <c r="VWY31" s="8"/>
      <c r="VWZ31" s="8"/>
      <c r="VXA31" s="8"/>
      <c r="VXB31" s="8"/>
      <c r="VXC31" s="8"/>
      <c r="VXD31" s="8"/>
      <c r="VXE31" s="8"/>
      <c r="VXF31" s="8"/>
      <c r="VXG31" s="8"/>
      <c r="VXH31" s="8"/>
      <c r="VXI31" s="8"/>
      <c r="VXJ31" s="8"/>
      <c r="VXK31" s="8"/>
      <c r="VXL31" s="8"/>
      <c r="VXM31" s="8"/>
      <c r="VXN31" s="8"/>
      <c r="VXO31" s="8"/>
      <c r="VXP31" s="8"/>
      <c r="VXQ31" s="8"/>
      <c r="VXR31" s="8"/>
      <c r="VXS31" s="8"/>
      <c r="VXT31" s="8"/>
      <c r="VXU31" s="8"/>
      <c r="VXV31" s="8"/>
      <c r="VXW31" s="8"/>
      <c r="VXX31" s="8"/>
      <c r="VXY31" s="8"/>
      <c r="VXZ31" s="8"/>
      <c r="VYA31" s="8"/>
      <c r="VYB31" s="8"/>
      <c r="VYC31" s="8"/>
      <c r="VYD31" s="8"/>
      <c r="VYE31" s="8"/>
      <c r="VYF31" s="8"/>
      <c r="VYG31" s="8"/>
      <c r="VYH31" s="8"/>
      <c r="VYI31" s="8"/>
      <c r="VYJ31" s="8"/>
      <c r="VYK31" s="8"/>
      <c r="VYL31" s="8"/>
      <c r="VYM31" s="8"/>
      <c r="VYN31" s="8"/>
      <c r="VYO31" s="8"/>
      <c r="VYP31" s="8"/>
      <c r="VYQ31" s="8"/>
      <c r="VYR31" s="8"/>
      <c r="VYS31" s="8"/>
      <c r="VYT31" s="8"/>
      <c r="VYU31" s="8"/>
      <c r="VYV31" s="8"/>
      <c r="VYW31" s="8"/>
      <c r="VYX31" s="8"/>
      <c r="VYY31" s="8"/>
      <c r="VYZ31" s="8"/>
      <c r="VZA31" s="8"/>
      <c r="VZB31" s="8"/>
      <c r="VZC31" s="8"/>
      <c r="VZD31" s="8"/>
      <c r="VZE31" s="8"/>
      <c r="VZF31" s="8"/>
      <c r="VZG31" s="8"/>
      <c r="VZH31" s="8"/>
      <c r="VZI31" s="8"/>
      <c r="VZJ31" s="8"/>
      <c r="VZK31" s="8"/>
      <c r="VZL31" s="8"/>
      <c r="VZM31" s="8"/>
      <c r="VZN31" s="8"/>
      <c r="VZO31" s="8"/>
      <c r="VZP31" s="8"/>
      <c r="VZQ31" s="8"/>
      <c r="VZR31" s="8"/>
      <c r="VZS31" s="8"/>
      <c r="VZT31" s="8"/>
      <c r="VZU31" s="8"/>
      <c r="VZV31" s="8"/>
      <c r="VZW31" s="8"/>
      <c r="VZX31" s="8"/>
      <c r="VZY31" s="8"/>
      <c r="VZZ31" s="8"/>
      <c r="WAA31" s="8"/>
      <c r="WAB31" s="8"/>
      <c r="WAC31" s="8"/>
      <c r="WAD31" s="8"/>
      <c r="WAE31" s="8"/>
      <c r="WAF31" s="8"/>
      <c r="WAG31" s="8"/>
      <c r="WAH31" s="8"/>
      <c r="WAI31" s="8"/>
      <c r="WAJ31" s="8"/>
      <c r="WAK31" s="8"/>
      <c r="WAL31" s="8"/>
      <c r="WAM31" s="8"/>
      <c r="WAN31" s="8"/>
      <c r="WAO31" s="8"/>
      <c r="WAP31" s="8"/>
      <c r="WAQ31" s="8"/>
      <c r="WAR31" s="8"/>
      <c r="WAS31" s="8"/>
      <c r="WAT31" s="8"/>
      <c r="WAU31" s="8"/>
      <c r="WAV31" s="8"/>
      <c r="WAW31" s="8"/>
      <c r="WAX31" s="8"/>
      <c r="WAY31" s="8"/>
      <c r="WAZ31" s="8"/>
      <c r="WBA31" s="8"/>
      <c r="WBB31" s="8"/>
      <c r="WBC31" s="8"/>
      <c r="WBD31" s="8"/>
      <c r="WBE31" s="8"/>
      <c r="WBF31" s="8"/>
      <c r="WBG31" s="8"/>
      <c r="WBH31" s="8"/>
      <c r="WBI31" s="8"/>
      <c r="WBJ31" s="8"/>
      <c r="WBK31" s="8"/>
      <c r="WBL31" s="8"/>
      <c r="WBM31" s="8"/>
      <c r="WBN31" s="8"/>
      <c r="WBO31" s="8"/>
      <c r="WBP31" s="8"/>
      <c r="WBQ31" s="8"/>
      <c r="WBR31" s="8"/>
      <c r="WBS31" s="8"/>
      <c r="WBT31" s="8"/>
      <c r="WBU31" s="8"/>
      <c r="WBV31" s="8"/>
      <c r="WBW31" s="8"/>
      <c r="WBX31" s="8"/>
      <c r="WBY31" s="8"/>
      <c r="WBZ31" s="8"/>
      <c r="WCA31" s="8"/>
      <c r="WCB31" s="8"/>
      <c r="WCC31" s="8"/>
      <c r="WCD31" s="8"/>
      <c r="WCE31" s="8"/>
      <c r="WCF31" s="8"/>
      <c r="WCG31" s="8"/>
      <c r="WCH31" s="8"/>
      <c r="WCI31" s="8"/>
      <c r="WCJ31" s="8"/>
      <c r="WCK31" s="8"/>
      <c r="WCL31" s="8"/>
      <c r="WCM31" s="8"/>
      <c r="WCN31" s="8"/>
      <c r="WCO31" s="8"/>
      <c r="WCP31" s="8"/>
      <c r="WCQ31" s="8"/>
      <c r="WCR31" s="8"/>
      <c r="WCS31" s="8"/>
      <c r="WCT31" s="8"/>
      <c r="WCU31" s="8"/>
      <c r="WCV31" s="8"/>
      <c r="WCW31" s="8"/>
      <c r="WCX31" s="8"/>
      <c r="WCY31" s="8"/>
      <c r="WCZ31" s="8"/>
      <c r="WDA31" s="8"/>
      <c r="WDB31" s="8"/>
      <c r="WDC31" s="8"/>
      <c r="WDD31" s="8"/>
      <c r="WDE31" s="8"/>
      <c r="WDF31" s="8"/>
      <c r="WDG31" s="8"/>
      <c r="WDH31" s="8"/>
      <c r="WDI31" s="8"/>
      <c r="WDJ31" s="8"/>
      <c r="WDK31" s="8"/>
      <c r="WDL31" s="8"/>
      <c r="WDM31" s="8"/>
      <c r="WDN31" s="8"/>
      <c r="WDO31" s="8"/>
      <c r="WDP31" s="8"/>
      <c r="WDQ31" s="8"/>
      <c r="WDR31" s="8"/>
      <c r="WDS31" s="8"/>
      <c r="WDT31" s="8"/>
      <c r="WDU31" s="8"/>
      <c r="WDV31" s="8"/>
      <c r="WDW31" s="8"/>
      <c r="WDX31" s="8"/>
      <c r="WDY31" s="8"/>
      <c r="WDZ31" s="8"/>
      <c r="WEA31" s="8"/>
      <c r="WEB31" s="8"/>
      <c r="WEC31" s="8"/>
      <c r="WED31" s="8"/>
      <c r="WEE31" s="8"/>
      <c r="WEF31" s="8"/>
      <c r="WEG31" s="8"/>
      <c r="WEH31" s="8"/>
      <c r="WEI31" s="8"/>
      <c r="WEJ31" s="8"/>
      <c r="WEK31" s="8"/>
      <c r="WEL31" s="8"/>
      <c r="WEM31" s="8"/>
      <c r="WEN31" s="8"/>
      <c r="WEO31" s="8"/>
      <c r="WEP31" s="8"/>
      <c r="WEQ31" s="8"/>
      <c r="WER31" s="8"/>
      <c r="WES31" s="8"/>
      <c r="WET31" s="8"/>
      <c r="WEU31" s="8"/>
      <c r="WEV31" s="8"/>
      <c r="WEW31" s="8"/>
      <c r="WEX31" s="8"/>
      <c r="WEY31" s="8"/>
      <c r="WEZ31" s="8"/>
      <c r="WFA31" s="8"/>
      <c r="WFB31" s="8"/>
      <c r="WFC31" s="8"/>
      <c r="WFD31" s="8"/>
      <c r="WFE31" s="8"/>
      <c r="WFF31" s="8"/>
      <c r="WFG31" s="8"/>
      <c r="WFH31" s="8"/>
      <c r="WFI31" s="8"/>
      <c r="WFJ31" s="8"/>
      <c r="WFK31" s="8"/>
      <c r="WFL31" s="8"/>
      <c r="WFM31" s="8"/>
      <c r="WFN31" s="8"/>
      <c r="WFO31" s="8"/>
      <c r="WFP31" s="8"/>
      <c r="WFQ31" s="8"/>
      <c r="WFR31" s="8"/>
      <c r="WFS31" s="8"/>
      <c r="WFT31" s="8"/>
      <c r="WFU31" s="8"/>
      <c r="WFV31" s="8"/>
      <c r="WFW31" s="8"/>
      <c r="WFX31" s="8"/>
      <c r="WFY31" s="8"/>
      <c r="WFZ31" s="8"/>
      <c r="WGA31" s="8"/>
      <c r="WGB31" s="8"/>
      <c r="WGC31" s="8"/>
      <c r="WGD31" s="8"/>
      <c r="WGE31" s="8"/>
      <c r="WGF31" s="8"/>
      <c r="WGG31" s="8"/>
      <c r="WGH31" s="8"/>
      <c r="WGI31" s="8"/>
      <c r="WGJ31" s="8"/>
      <c r="WGK31" s="8"/>
      <c r="WGL31" s="8"/>
      <c r="WGM31" s="8"/>
      <c r="WGN31" s="8"/>
      <c r="WGO31" s="8"/>
      <c r="WGP31" s="8"/>
      <c r="WGQ31" s="8"/>
      <c r="WGR31" s="8"/>
      <c r="WGS31" s="8"/>
      <c r="WGT31" s="8"/>
      <c r="WGU31" s="8"/>
      <c r="WGV31" s="8"/>
      <c r="WGW31" s="8"/>
      <c r="WGX31" s="8"/>
      <c r="WGY31" s="8"/>
      <c r="WGZ31" s="8"/>
      <c r="WHA31" s="8"/>
      <c r="WHB31" s="8"/>
      <c r="WHC31" s="8"/>
      <c r="WHD31" s="8"/>
      <c r="WHE31" s="8"/>
      <c r="WHF31" s="8"/>
      <c r="WHG31" s="8"/>
      <c r="WHH31" s="8"/>
      <c r="WHI31" s="8"/>
      <c r="WHJ31" s="8"/>
      <c r="WHK31" s="8"/>
      <c r="WHL31" s="8"/>
      <c r="WHM31" s="8"/>
      <c r="WHN31" s="8"/>
      <c r="WHO31" s="8"/>
      <c r="WHP31" s="8"/>
      <c r="WHQ31" s="8"/>
      <c r="WHR31" s="8"/>
      <c r="WHS31" s="8"/>
      <c r="WHT31" s="8"/>
      <c r="WHU31" s="8"/>
      <c r="WHV31" s="8"/>
      <c r="WHW31" s="8"/>
      <c r="WHX31" s="8"/>
      <c r="WHY31" s="8"/>
      <c r="WHZ31" s="8"/>
      <c r="WIA31" s="8"/>
      <c r="WIB31" s="8"/>
      <c r="WIC31" s="8"/>
      <c r="WID31" s="8"/>
      <c r="WIE31" s="8"/>
      <c r="WIF31" s="8"/>
      <c r="WIG31" s="8"/>
      <c r="WIH31" s="8"/>
      <c r="WII31" s="8"/>
      <c r="WIJ31" s="8"/>
      <c r="WIK31" s="8"/>
      <c r="WIL31" s="8"/>
      <c r="WIM31" s="8"/>
      <c r="WIN31" s="8"/>
      <c r="WIO31" s="8"/>
      <c r="WIP31" s="8"/>
      <c r="WIQ31" s="8"/>
      <c r="WIR31" s="8"/>
      <c r="WIS31" s="8"/>
      <c r="WIT31" s="8"/>
      <c r="WIU31" s="8"/>
      <c r="WIV31" s="8"/>
      <c r="WIW31" s="8"/>
      <c r="WIX31" s="8"/>
      <c r="WIY31" s="8"/>
      <c r="WIZ31" s="8"/>
      <c r="WJA31" s="8"/>
      <c r="WJB31" s="8"/>
      <c r="WJC31" s="8"/>
      <c r="WJD31" s="8"/>
      <c r="WJE31" s="8"/>
      <c r="WJF31" s="8"/>
      <c r="WJG31" s="8"/>
      <c r="WJH31" s="8"/>
      <c r="WJI31" s="8"/>
      <c r="WJJ31" s="8"/>
      <c r="WJK31" s="8"/>
      <c r="WJL31" s="8"/>
      <c r="WJM31" s="8"/>
      <c r="WJN31" s="8"/>
      <c r="WJO31" s="8"/>
      <c r="WJP31" s="8"/>
      <c r="WJQ31" s="8"/>
      <c r="WJR31" s="8"/>
      <c r="WJS31" s="8"/>
      <c r="WJT31" s="8"/>
      <c r="WJU31" s="8"/>
      <c r="WJV31" s="8"/>
      <c r="WJW31" s="8"/>
      <c r="WJX31" s="8"/>
      <c r="WJY31" s="8"/>
      <c r="WJZ31" s="8"/>
      <c r="WKA31" s="8"/>
      <c r="WKB31" s="8"/>
      <c r="WKC31" s="8"/>
      <c r="WKD31" s="8"/>
      <c r="WKE31" s="8"/>
      <c r="WKF31" s="8"/>
      <c r="WKG31" s="8"/>
      <c r="WKH31" s="8"/>
      <c r="WKI31" s="8"/>
      <c r="WKJ31" s="8"/>
      <c r="WKK31" s="8"/>
      <c r="WKL31" s="8"/>
      <c r="WKM31" s="8"/>
      <c r="WKN31" s="8"/>
      <c r="WKO31" s="8"/>
      <c r="WKP31" s="8"/>
      <c r="WKQ31" s="8"/>
      <c r="WKR31" s="8"/>
      <c r="WKS31" s="8"/>
      <c r="WKT31" s="8"/>
      <c r="WKU31" s="8"/>
      <c r="WKV31" s="8"/>
      <c r="WKW31" s="8"/>
      <c r="WKX31" s="8"/>
      <c r="WKY31" s="8"/>
      <c r="WKZ31" s="8"/>
      <c r="WLA31" s="8"/>
      <c r="WLB31" s="8"/>
      <c r="WLC31" s="8"/>
      <c r="WLD31" s="8"/>
      <c r="WLE31" s="8"/>
      <c r="WLF31" s="8"/>
      <c r="WLG31" s="8"/>
      <c r="WLH31" s="8"/>
      <c r="WLI31" s="8"/>
      <c r="WLJ31" s="8"/>
      <c r="WLK31" s="8"/>
      <c r="WLL31" s="8"/>
      <c r="WLM31" s="8"/>
      <c r="WLN31" s="8"/>
      <c r="WLO31" s="8"/>
      <c r="WLP31" s="8"/>
      <c r="WLQ31" s="8"/>
      <c r="WLR31" s="8"/>
      <c r="WLS31" s="8"/>
      <c r="WLT31" s="8"/>
      <c r="WLU31" s="8"/>
      <c r="WLV31" s="8"/>
      <c r="WLW31" s="8"/>
      <c r="WLX31" s="8"/>
      <c r="WLY31" s="8"/>
      <c r="WLZ31" s="8"/>
      <c r="WMA31" s="8"/>
      <c r="WMB31" s="8"/>
      <c r="WMC31" s="8"/>
      <c r="WMD31" s="8"/>
      <c r="WME31" s="8"/>
      <c r="WMF31" s="8"/>
      <c r="WMG31" s="8"/>
      <c r="WMH31" s="8"/>
      <c r="WMI31" s="8"/>
      <c r="WMJ31" s="8"/>
      <c r="WMK31" s="8"/>
      <c r="WML31" s="8"/>
      <c r="WMM31" s="8"/>
      <c r="WMN31" s="8"/>
      <c r="WMO31" s="8"/>
      <c r="WMP31" s="8"/>
      <c r="WMQ31" s="8"/>
      <c r="WMR31" s="8"/>
      <c r="WMS31" s="8"/>
      <c r="WMT31" s="8"/>
      <c r="WMU31" s="8"/>
      <c r="WMV31" s="8"/>
      <c r="WMW31" s="8"/>
      <c r="WMX31" s="8"/>
      <c r="WMY31" s="8"/>
      <c r="WMZ31" s="8"/>
      <c r="WNA31" s="8"/>
      <c r="WNB31" s="8"/>
      <c r="WNC31" s="8"/>
      <c r="WND31" s="8"/>
      <c r="WNE31" s="8"/>
      <c r="WNF31" s="8"/>
      <c r="WNG31" s="8"/>
      <c r="WNH31" s="8"/>
      <c r="WNI31" s="8"/>
      <c r="WNJ31" s="8"/>
      <c r="WNK31" s="8"/>
      <c r="WNL31" s="8"/>
      <c r="WNM31" s="8"/>
      <c r="WNN31" s="8"/>
      <c r="WNO31" s="8"/>
      <c r="WNP31" s="8"/>
      <c r="WNQ31" s="8"/>
      <c r="WNR31" s="8"/>
      <c r="WNS31" s="8"/>
      <c r="WNT31" s="8"/>
      <c r="WNU31" s="8"/>
      <c r="WNV31" s="8"/>
      <c r="WNW31" s="8"/>
      <c r="WNX31" s="8"/>
      <c r="WNY31" s="8"/>
      <c r="WNZ31" s="8"/>
      <c r="WOA31" s="8"/>
      <c r="WOB31" s="8"/>
      <c r="WOC31" s="8"/>
      <c r="WOD31" s="8"/>
      <c r="WOE31" s="8"/>
      <c r="WOF31" s="8"/>
      <c r="WOG31" s="8"/>
      <c r="WOH31" s="8"/>
      <c r="WOI31" s="8"/>
      <c r="WOJ31" s="8"/>
      <c r="WOK31" s="8"/>
      <c r="WOL31" s="8"/>
      <c r="WOM31" s="8"/>
      <c r="WON31" s="8"/>
      <c r="WOO31" s="8"/>
      <c r="WOP31" s="8"/>
      <c r="WOQ31" s="8"/>
      <c r="WOR31" s="8"/>
      <c r="WOS31" s="8"/>
      <c r="WOT31" s="8"/>
      <c r="WOU31" s="8"/>
      <c r="WOV31" s="8"/>
      <c r="WOW31" s="8"/>
      <c r="WOX31" s="8"/>
      <c r="WOY31" s="8"/>
      <c r="WOZ31" s="8"/>
      <c r="WPA31" s="8"/>
      <c r="WPB31" s="8"/>
      <c r="WPC31" s="8"/>
      <c r="WPD31" s="8"/>
      <c r="WPE31" s="8"/>
      <c r="WPF31" s="8"/>
      <c r="WPG31" s="8"/>
      <c r="WPH31" s="8"/>
      <c r="WPI31" s="8"/>
      <c r="WPJ31" s="8"/>
      <c r="WPK31" s="8"/>
      <c r="WPL31" s="8"/>
      <c r="WPM31" s="8"/>
      <c r="WPN31" s="8"/>
      <c r="WPO31" s="8"/>
      <c r="WPP31" s="8"/>
      <c r="WPQ31" s="8"/>
      <c r="WPR31" s="8"/>
      <c r="WPS31" s="8"/>
      <c r="WPT31" s="8"/>
      <c r="WPU31" s="8"/>
      <c r="WPV31" s="8"/>
      <c r="WPW31" s="8"/>
      <c r="WPX31" s="8"/>
      <c r="WPY31" s="8"/>
      <c r="WPZ31" s="8"/>
      <c r="WQA31" s="8"/>
      <c r="WQB31" s="8"/>
      <c r="WQC31" s="8"/>
      <c r="WQD31" s="8"/>
      <c r="WQE31" s="8"/>
      <c r="WQF31" s="8"/>
      <c r="WQG31" s="8"/>
      <c r="WQH31" s="8"/>
      <c r="WQI31" s="8"/>
      <c r="WQJ31" s="8"/>
      <c r="WQK31" s="8"/>
      <c r="WQL31" s="8"/>
      <c r="WQM31" s="8"/>
      <c r="WQN31" s="8"/>
      <c r="WQO31" s="8"/>
      <c r="WQP31" s="8"/>
      <c r="WQQ31" s="8"/>
      <c r="WQR31" s="8"/>
      <c r="WQS31" s="8"/>
      <c r="WQT31" s="8"/>
      <c r="WQU31" s="8"/>
      <c r="WQV31" s="8"/>
      <c r="WQW31" s="8"/>
      <c r="WQX31" s="8"/>
      <c r="WQY31" s="8"/>
      <c r="WQZ31" s="8"/>
      <c r="WRA31" s="8"/>
      <c r="WRB31" s="8"/>
      <c r="WRC31" s="8"/>
      <c r="WRD31" s="8"/>
      <c r="WRE31" s="8"/>
      <c r="WRF31" s="8"/>
      <c r="WRG31" s="8"/>
      <c r="WRH31" s="8"/>
      <c r="WRI31" s="8"/>
      <c r="WRJ31" s="8"/>
      <c r="WRK31" s="8"/>
      <c r="WRL31" s="8"/>
      <c r="WRM31" s="8"/>
      <c r="WRN31" s="8"/>
      <c r="WRO31" s="8"/>
      <c r="WRP31" s="8"/>
      <c r="WRQ31" s="8"/>
      <c r="WRR31" s="8"/>
      <c r="WRS31" s="8"/>
      <c r="WRT31" s="8"/>
      <c r="WRU31" s="8"/>
      <c r="WRV31" s="8"/>
      <c r="WRW31" s="8"/>
      <c r="WRX31" s="8"/>
      <c r="WRY31" s="8"/>
      <c r="WRZ31" s="8"/>
      <c r="WSA31" s="8"/>
      <c r="WSB31" s="8"/>
      <c r="WSC31" s="8"/>
      <c r="WSD31" s="8"/>
      <c r="WSE31" s="8"/>
      <c r="WSF31" s="8"/>
      <c r="WSG31" s="8"/>
      <c r="WSH31" s="8"/>
      <c r="WSI31" s="8"/>
      <c r="WSJ31" s="8"/>
      <c r="WSK31" s="8"/>
      <c r="WSL31" s="8"/>
      <c r="WSM31" s="8"/>
      <c r="WSN31" s="8"/>
      <c r="WSO31" s="8"/>
      <c r="WSP31" s="8"/>
      <c r="WSQ31" s="8"/>
      <c r="WSR31" s="8"/>
      <c r="WSS31" s="8"/>
      <c r="WST31" s="8"/>
      <c r="WSU31" s="8"/>
      <c r="WSV31" s="8"/>
      <c r="WSW31" s="8"/>
      <c r="WSX31" s="8"/>
      <c r="WSY31" s="8"/>
      <c r="WSZ31" s="8"/>
      <c r="WTA31" s="8"/>
      <c r="WTB31" s="8"/>
      <c r="WTC31" s="8"/>
      <c r="WTD31" s="8"/>
      <c r="WTE31" s="8"/>
      <c r="WTF31" s="8"/>
      <c r="WTG31" s="8"/>
      <c r="WTH31" s="8"/>
      <c r="WTI31" s="8"/>
      <c r="WTJ31" s="8"/>
      <c r="WTK31" s="8"/>
      <c r="WTL31" s="8"/>
      <c r="WTM31" s="8"/>
      <c r="WTN31" s="8"/>
      <c r="WTO31" s="8"/>
      <c r="WTP31" s="8"/>
      <c r="WTQ31" s="8"/>
      <c r="WTR31" s="8"/>
      <c r="WTS31" s="8"/>
      <c r="WTT31" s="8"/>
      <c r="WTU31" s="8"/>
      <c r="WTV31" s="8"/>
      <c r="WTW31" s="8"/>
      <c r="WTX31" s="8"/>
      <c r="WTY31" s="8"/>
      <c r="WTZ31" s="8"/>
      <c r="WUA31" s="8"/>
      <c r="WUB31" s="8"/>
      <c r="WUC31" s="8"/>
      <c r="WUD31" s="8"/>
      <c r="WUE31" s="8"/>
      <c r="WUF31" s="8"/>
      <c r="WUG31" s="8"/>
      <c r="WUH31" s="8"/>
      <c r="WUI31" s="8"/>
      <c r="WUJ31" s="8"/>
      <c r="WUK31" s="8"/>
      <c r="WUL31" s="8"/>
      <c r="WUM31" s="8"/>
      <c r="WUN31" s="8"/>
      <c r="WUO31" s="8"/>
      <c r="WUP31" s="8"/>
      <c r="WUQ31" s="8"/>
      <c r="WUR31" s="8"/>
      <c r="WUS31" s="8"/>
      <c r="WUT31" s="8"/>
      <c r="WUU31" s="8"/>
      <c r="WUV31" s="8"/>
      <c r="WUW31" s="8"/>
      <c r="WUX31" s="8"/>
      <c r="WUY31" s="8"/>
      <c r="WUZ31" s="8"/>
      <c r="WVA31" s="8"/>
      <c r="WVB31" s="8"/>
      <c r="WVC31" s="8"/>
      <c r="WVD31" s="8"/>
      <c r="WVE31" s="8"/>
      <c r="WVF31" s="8"/>
      <c r="WVG31" s="8"/>
      <c r="WVH31" s="8"/>
      <c r="WVI31" s="8"/>
      <c r="WVJ31" s="8"/>
      <c r="WVK31" s="8"/>
      <c r="WVL31" s="8"/>
      <c r="WVM31" s="8"/>
      <c r="WVN31" s="8"/>
      <c r="WVO31" s="8"/>
      <c r="WVP31" s="8"/>
      <c r="WVQ31" s="8"/>
      <c r="WVR31" s="8"/>
      <c r="WVS31" s="8"/>
      <c r="WVT31" s="8"/>
      <c r="WVU31" s="8"/>
      <c r="WVV31" s="8"/>
      <c r="WVW31" s="8"/>
      <c r="WVX31" s="8"/>
      <c r="WVY31" s="8"/>
      <c r="WVZ31" s="8"/>
      <c r="WWA31" s="8"/>
      <c r="WWB31" s="8"/>
      <c r="WWC31" s="8"/>
      <c r="WWD31" s="8"/>
      <c r="WWE31" s="8"/>
      <c r="WWF31" s="8"/>
      <c r="WWG31" s="8"/>
      <c r="WWH31" s="8"/>
      <c r="WWI31" s="8"/>
      <c r="WWJ31" s="8"/>
      <c r="WWK31" s="8"/>
      <c r="WWL31" s="8"/>
      <c r="WWM31" s="8"/>
      <c r="WWN31" s="8"/>
      <c r="WWO31" s="8"/>
      <c r="WWP31" s="8"/>
      <c r="WWQ31" s="8"/>
      <c r="WWR31" s="8"/>
      <c r="WWS31" s="8"/>
      <c r="WWT31" s="8"/>
      <c r="WWU31" s="8"/>
      <c r="WWV31" s="8"/>
      <c r="WWW31" s="8"/>
      <c r="WWX31" s="8"/>
      <c r="WWY31" s="8"/>
      <c r="WWZ31" s="8"/>
      <c r="WXA31" s="8"/>
      <c r="WXB31" s="8"/>
      <c r="WXC31" s="8"/>
      <c r="WXD31" s="8"/>
      <c r="WXE31" s="8"/>
      <c r="WXF31" s="8"/>
      <c r="WXG31" s="8"/>
      <c r="WXH31" s="8"/>
      <c r="WXI31" s="8"/>
      <c r="WXJ31" s="8"/>
      <c r="WXK31" s="8"/>
      <c r="WXL31" s="8"/>
      <c r="WXM31" s="8"/>
      <c r="WXN31" s="8"/>
      <c r="WXO31" s="8"/>
      <c r="WXP31" s="8"/>
      <c r="WXQ31" s="8"/>
      <c r="WXR31" s="8"/>
      <c r="WXS31" s="8"/>
      <c r="WXT31" s="8"/>
      <c r="WXU31" s="8"/>
      <c r="WXV31" s="8"/>
      <c r="WXW31" s="8"/>
      <c r="WXX31" s="8"/>
      <c r="WXY31" s="8"/>
      <c r="WXZ31" s="8"/>
      <c r="WYA31" s="8"/>
      <c r="WYB31" s="8"/>
      <c r="WYC31" s="8"/>
      <c r="WYD31" s="8"/>
      <c r="WYE31" s="8"/>
      <c r="WYF31" s="8"/>
      <c r="WYG31" s="8"/>
      <c r="WYH31" s="8"/>
      <c r="WYI31" s="8"/>
      <c r="WYJ31" s="8"/>
      <c r="WYK31" s="8"/>
      <c r="WYL31" s="8"/>
      <c r="WYM31" s="8"/>
      <c r="WYN31" s="8"/>
      <c r="WYO31" s="8"/>
      <c r="WYP31" s="8"/>
      <c r="WYQ31" s="8"/>
      <c r="WYR31" s="8"/>
      <c r="WYS31" s="8"/>
      <c r="WYT31" s="8"/>
      <c r="WYU31" s="8"/>
      <c r="WYV31" s="8"/>
      <c r="WYW31" s="8"/>
      <c r="WYX31" s="8"/>
      <c r="WYY31" s="8"/>
      <c r="WYZ31" s="8"/>
      <c r="WZA31" s="8"/>
      <c r="WZB31" s="8"/>
      <c r="WZC31" s="8"/>
      <c r="WZD31" s="8"/>
      <c r="WZE31" s="8"/>
      <c r="WZF31" s="8"/>
      <c r="WZG31" s="8"/>
      <c r="WZH31" s="8"/>
      <c r="WZI31" s="8"/>
      <c r="WZJ31" s="8"/>
      <c r="WZK31" s="8"/>
      <c r="WZL31" s="8"/>
      <c r="WZM31" s="8"/>
      <c r="WZN31" s="8"/>
      <c r="WZO31" s="8"/>
      <c r="WZP31" s="8"/>
      <c r="WZQ31" s="8"/>
      <c r="WZR31" s="8"/>
      <c r="WZS31" s="8"/>
      <c r="WZT31" s="8"/>
      <c r="WZU31" s="8"/>
      <c r="WZV31" s="8"/>
      <c r="WZW31" s="8"/>
      <c r="WZX31" s="8"/>
      <c r="WZY31" s="8"/>
      <c r="WZZ31" s="8"/>
      <c r="XAA31" s="8"/>
      <c r="XAB31" s="8"/>
      <c r="XAC31" s="8"/>
      <c r="XAD31" s="8"/>
      <c r="XAE31" s="8"/>
      <c r="XAF31" s="8"/>
      <c r="XAG31" s="8"/>
      <c r="XAH31" s="8"/>
      <c r="XAI31" s="8"/>
      <c r="XAJ31" s="8"/>
      <c r="XAK31" s="8"/>
      <c r="XAL31" s="8"/>
      <c r="XAM31" s="8"/>
      <c r="XAN31" s="8"/>
      <c r="XAO31" s="8"/>
      <c r="XAP31" s="8"/>
      <c r="XAQ31" s="8"/>
      <c r="XAR31" s="8"/>
      <c r="XAS31" s="8"/>
      <c r="XAT31" s="8"/>
      <c r="XAU31" s="8"/>
      <c r="XAV31" s="8"/>
      <c r="XAW31" s="8"/>
      <c r="XAX31" s="8"/>
      <c r="XAY31" s="8"/>
      <c r="XAZ31" s="8"/>
      <c r="XBA31" s="8"/>
      <c r="XBB31" s="8"/>
      <c r="XBC31" s="8"/>
      <c r="XBD31" s="8"/>
      <c r="XBE31" s="8"/>
      <c r="XBF31" s="8"/>
      <c r="XBG31" s="8"/>
      <c r="XBH31" s="8"/>
      <c r="XBI31" s="8"/>
      <c r="XBJ31" s="8"/>
      <c r="XBK31" s="8"/>
      <c r="XBL31" s="8"/>
      <c r="XBM31" s="8"/>
      <c r="XBN31" s="8"/>
      <c r="XBO31" s="8"/>
      <c r="XBP31" s="8"/>
      <c r="XBQ31" s="8"/>
      <c r="XBR31" s="8"/>
      <c r="XBS31" s="8"/>
      <c r="XBT31" s="8"/>
      <c r="XBU31" s="8"/>
      <c r="XBV31" s="8"/>
      <c r="XBW31" s="8"/>
      <c r="XBX31" s="8"/>
      <c r="XBY31" s="8"/>
      <c r="XBZ31" s="8"/>
      <c r="XCA31" s="8"/>
      <c r="XCB31" s="8"/>
      <c r="XCC31" s="8"/>
      <c r="XCD31" s="8"/>
      <c r="XCE31" s="8"/>
      <c r="XCF31" s="8"/>
      <c r="XCG31" s="8"/>
      <c r="XCH31" s="8"/>
      <c r="XCI31" s="8"/>
      <c r="XCJ31" s="8"/>
      <c r="XCK31" s="8"/>
      <c r="XCL31" s="8"/>
      <c r="XCM31" s="8"/>
      <c r="XCN31" s="8"/>
      <c r="XCO31" s="8"/>
      <c r="XCP31" s="8"/>
      <c r="XCQ31" s="8"/>
      <c r="XCR31" s="8"/>
      <c r="XCS31" s="8"/>
      <c r="XCT31" s="8"/>
      <c r="XCU31" s="8"/>
      <c r="XCV31" s="8"/>
      <c r="XCW31" s="8"/>
      <c r="XCX31" s="8"/>
      <c r="XCY31" s="8"/>
      <c r="XCZ31" s="8"/>
      <c r="XDA31" s="8"/>
      <c r="XDB31" s="8"/>
      <c r="XDC31" s="8"/>
      <c r="XDD31" s="8"/>
      <c r="XDE31" s="8"/>
      <c r="XDF31" s="8"/>
      <c r="XDG31" s="8"/>
      <c r="XDH31" s="8"/>
      <c r="XDI31" s="8"/>
      <c r="XDJ31" s="8"/>
      <c r="XDK31" s="8"/>
      <c r="XDL31" s="8"/>
      <c r="XDM31" s="8"/>
      <c r="XDN31" s="8"/>
      <c r="XDO31" s="8"/>
      <c r="XDP31" s="8"/>
      <c r="XDQ31" s="8"/>
      <c r="XDR31" s="8"/>
      <c r="XDS31" s="8"/>
      <c r="XDT31" s="8"/>
      <c r="XDU31" s="8"/>
      <c r="XDV31" s="8"/>
      <c r="XDW31" s="8"/>
      <c r="XDX31" s="8"/>
      <c r="XDY31" s="8"/>
      <c r="XDZ31" s="8"/>
      <c r="XEA31" s="8"/>
      <c r="XEB31" s="8"/>
      <c r="XEC31" s="8"/>
      <c r="XED31" s="8"/>
      <c r="XEE31" s="8"/>
      <c r="XEF31" s="8"/>
      <c r="XEG31" s="8"/>
      <c r="XEH31" s="8"/>
      <c r="XEI31" s="8"/>
      <c r="XEJ31" s="8"/>
      <c r="XEK31" s="8"/>
      <c r="XEL31" s="8"/>
      <c r="XEM31" s="8"/>
      <c r="XEN31" s="8"/>
      <c r="XEO31" s="8"/>
      <c r="XEP31" s="8"/>
    </row>
    <row r="32" spans="1:16370" ht="8.25" customHeight="1">
      <c r="A32" s="2049" t="s">
        <v>371</v>
      </c>
      <c r="B32" s="2049"/>
      <c r="C32" s="2049"/>
      <c r="D32" s="2049"/>
      <c r="E32" s="2049"/>
      <c r="F32" s="2049"/>
      <c r="G32" s="2049"/>
      <c r="H32" s="2049"/>
    </row>
    <row r="33" spans="1:12" ht="15.75" customHeight="1">
      <c r="A33" s="2049"/>
      <c r="B33" s="2049"/>
      <c r="C33" s="2049"/>
      <c r="D33" s="2049"/>
      <c r="E33" s="2049"/>
      <c r="F33" s="2049"/>
      <c r="G33" s="2049"/>
      <c r="H33" s="2049"/>
      <c r="I33" s="8"/>
    </row>
    <row r="34" spans="1:12">
      <c r="A34" s="2048" t="s">
        <v>377</v>
      </c>
      <c r="B34" s="2048"/>
      <c r="C34" s="2048"/>
      <c r="D34" s="2048"/>
      <c r="E34" s="2048"/>
      <c r="F34" s="2048"/>
      <c r="G34" s="2048"/>
      <c r="H34" s="2048"/>
      <c r="I34" s="2048"/>
    </row>
    <row r="38" spans="1:12">
      <c r="L38" s="14"/>
    </row>
  </sheetData>
  <mergeCells count="10">
    <mergeCell ref="A1:I1"/>
    <mergeCell ref="A34:I34"/>
    <mergeCell ref="A2:A4"/>
    <mergeCell ref="B2:B4"/>
    <mergeCell ref="C2:I3"/>
    <mergeCell ref="A5:A9"/>
    <mergeCell ref="A11:A15"/>
    <mergeCell ref="A17:A21"/>
    <mergeCell ref="A23:A27"/>
    <mergeCell ref="A32:H33"/>
  </mergeCells>
  <printOptions horizontalCentered="1"/>
  <pageMargins left="0.7" right="0.7" top="0.5" bottom="0.5" header="0.3" footer="0.3"/>
  <pageSetup scale="97" orientation="landscape" r:id="rId1"/>
  <headerFooter scaleWithDoc="0">
    <oddFooter>&amp;R2016 Data Tables</odd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6D475-421F-497A-864C-C74726D7BB71}">
  <sheetPr>
    <pageSetUpPr fitToPage="1"/>
  </sheetPr>
  <dimension ref="A1:XEP37"/>
  <sheetViews>
    <sheetView zoomScale="80" zoomScaleNormal="80" workbookViewId="0">
      <selection sqref="A1:I1"/>
    </sheetView>
  </sheetViews>
  <sheetFormatPr defaultColWidth="8.85546875" defaultRowHeight="12.75"/>
  <cols>
    <col min="1" max="1" width="21.85546875" customWidth="1"/>
    <col min="2" max="2" width="10.7109375" customWidth="1"/>
    <col min="3" max="9" width="11.7109375" customWidth="1"/>
  </cols>
  <sheetData>
    <row r="1" spans="1:9" ht="99.95" customHeight="1" thickBot="1">
      <c r="A1" s="1958" t="s">
        <v>450</v>
      </c>
      <c r="B1" s="1969"/>
      <c r="C1" s="1969"/>
      <c r="D1" s="1969"/>
      <c r="E1" s="1969"/>
      <c r="F1" s="1969"/>
      <c r="G1" s="1969"/>
      <c r="H1" s="1969"/>
      <c r="I1" s="1966"/>
    </row>
    <row r="2" spans="1:9" ht="12.75" customHeight="1">
      <c r="A2" s="2195" t="s">
        <v>559</v>
      </c>
      <c r="B2" s="2184" t="s">
        <v>1032</v>
      </c>
      <c r="C2" s="2196" t="s">
        <v>378</v>
      </c>
      <c r="D2" s="2196"/>
      <c r="E2" s="2196"/>
      <c r="F2" s="2196"/>
      <c r="G2" s="2196"/>
      <c r="H2" s="2196"/>
      <c r="I2" s="2197"/>
    </row>
    <row r="3" spans="1:9" ht="12.75" customHeight="1">
      <c r="A3" s="2182"/>
      <c r="B3" s="2185"/>
      <c r="C3" s="2198"/>
      <c r="D3" s="2198"/>
      <c r="E3" s="2198"/>
      <c r="F3" s="2198"/>
      <c r="G3" s="2198"/>
      <c r="H3" s="2198"/>
      <c r="I3" s="2199"/>
    </row>
    <row r="4" spans="1:9" ht="13.5" customHeight="1" thickBot="1">
      <c r="A4" s="2183"/>
      <c r="B4" s="2186"/>
      <c r="C4" s="1661">
        <v>2009</v>
      </c>
      <c r="D4" s="1661">
        <v>2010</v>
      </c>
      <c r="E4" s="1661">
        <v>2011</v>
      </c>
      <c r="F4" s="1661">
        <v>2012</v>
      </c>
      <c r="G4" s="1661">
        <v>2013</v>
      </c>
      <c r="H4" s="1661">
        <v>2014</v>
      </c>
      <c r="I4" s="1662">
        <v>2015</v>
      </c>
    </row>
    <row r="5" spans="1:9" ht="12.75" customHeight="1">
      <c r="A5" s="2191" t="s">
        <v>339</v>
      </c>
      <c r="B5" s="173" t="s">
        <v>1027</v>
      </c>
      <c r="C5" s="1680" t="s">
        <v>1060</v>
      </c>
      <c r="D5" s="1680" t="s">
        <v>1060</v>
      </c>
      <c r="E5" s="1680" t="s">
        <v>1060</v>
      </c>
      <c r="F5" s="1680" t="s">
        <v>1060</v>
      </c>
      <c r="G5" s="1680" t="s">
        <v>1060</v>
      </c>
      <c r="H5" s="1680" t="s">
        <v>1060</v>
      </c>
      <c r="I5" s="1688">
        <v>5.5399999999999998E-2</v>
      </c>
    </row>
    <row r="6" spans="1:9">
      <c r="A6" s="2192"/>
      <c r="B6" s="116" t="s">
        <v>1026</v>
      </c>
      <c r="C6" s="1684">
        <v>5.33E-2</v>
      </c>
      <c r="D6" s="1684">
        <v>5.21E-2</v>
      </c>
      <c r="E6" s="1684">
        <v>5.6599999999999998E-2</v>
      </c>
      <c r="F6" s="1684">
        <v>5.0700000000000002E-2</v>
      </c>
      <c r="G6" s="1684">
        <v>4.7199999999999999E-2</v>
      </c>
      <c r="H6" s="1684">
        <v>4.5600000000000002E-2</v>
      </c>
      <c r="I6" s="1685">
        <v>4.7E-2</v>
      </c>
    </row>
    <row r="7" spans="1:9">
      <c r="A7" s="2192"/>
      <c r="B7" s="117" t="s">
        <v>1028</v>
      </c>
      <c r="C7" s="1684">
        <v>6.2100000000000002E-2</v>
      </c>
      <c r="D7" s="1684">
        <v>4.2700000000000002E-2</v>
      </c>
      <c r="E7" s="1684">
        <v>2.5100000000000001E-2</v>
      </c>
      <c r="F7" s="1684">
        <v>5.45E-2</v>
      </c>
      <c r="G7" s="1684">
        <v>5.5599999999999997E-2</v>
      </c>
      <c r="H7" s="1684">
        <v>7.2099999999999997E-2</v>
      </c>
      <c r="I7" s="1685">
        <v>3.6400000000000002E-2</v>
      </c>
    </row>
    <row r="8" spans="1:9">
      <c r="A8" s="2192"/>
      <c r="B8" s="118" t="s">
        <v>1029</v>
      </c>
      <c r="C8" s="1684">
        <v>5.3100000000000001E-2</v>
      </c>
      <c r="D8" s="1684">
        <v>4.8399999999999999E-2</v>
      </c>
      <c r="E8" s="1684">
        <v>4.5100000000000001E-2</v>
      </c>
      <c r="F8" s="1684">
        <v>4.1200000000000001E-2</v>
      </c>
      <c r="G8" s="1684">
        <v>3.9600000000000003E-2</v>
      </c>
      <c r="H8" s="1684">
        <v>4.2900000000000001E-2</v>
      </c>
      <c r="I8" s="1685">
        <v>4.3499999999999997E-2</v>
      </c>
    </row>
    <row r="9" spans="1:9">
      <c r="A9" s="2193"/>
      <c r="B9" s="119" t="s">
        <v>1030</v>
      </c>
      <c r="C9" s="1684">
        <v>7.1300000000000002E-2</v>
      </c>
      <c r="D9" s="1684">
        <v>6.2300000000000001E-2</v>
      </c>
      <c r="E9" s="1684">
        <v>5.5599999999999997E-2</v>
      </c>
      <c r="F9" s="1684">
        <v>5.4199999999999998E-2</v>
      </c>
      <c r="G9" s="1684">
        <v>5.3999999999999999E-2</v>
      </c>
      <c r="H9" s="1684">
        <v>5.3800000000000001E-2</v>
      </c>
      <c r="I9" s="1685">
        <v>5.5100000000000003E-2</v>
      </c>
    </row>
    <row r="10" spans="1:9">
      <c r="A10" s="120" t="s">
        <v>1040</v>
      </c>
      <c r="B10" s="123"/>
      <c r="C10" s="1686">
        <v>6.13E-2</v>
      </c>
      <c r="D10" s="1686">
        <v>5.5599999999999997E-2</v>
      </c>
      <c r="E10" s="1686">
        <v>5.3499999999999999E-2</v>
      </c>
      <c r="F10" s="1686">
        <v>5.1299999999999998E-2</v>
      </c>
      <c r="G10" s="1686">
        <v>5.0500000000000003E-2</v>
      </c>
      <c r="H10" s="1686">
        <v>5.11E-2</v>
      </c>
      <c r="I10" s="1687">
        <v>5.1900000000000002E-2</v>
      </c>
    </row>
    <row r="11" spans="1:9" ht="12.75" customHeight="1">
      <c r="A11" s="2194" t="s">
        <v>214</v>
      </c>
      <c r="B11" s="124" t="s">
        <v>1027</v>
      </c>
      <c r="C11" s="1681" t="s">
        <v>1060</v>
      </c>
      <c r="D11" s="1681" t="s">
        <v>1060</v>
      </c>
      <c r="E11" s="1681" t="s">
        <v>1060</v>
      </c>
      <c r="F11" s="1681" t="s">
        <v>1060</v>
      </c>
      <c r="G11" s="1681" t="s">
        <v>1060</v>
      </c>
      <c r="H11" s="1681" t="s">
        <v>1060</v>
      </c>
      <c r="I11" s="1689">
        <v>7.3200000000000001E-2</v>
      </c>
    </row>
    <row r="12" spans="1:9">
      <c r="A12" s="2192"/>
      <c r="B12" s="116" t="s">
        <v>1026</v>
      </c>
      <c r="C12" s="1684">
        <v>9.4799999999999995E-2</v>
      </c>
      <c r="D12" s="1684">
        <v>8.5800000000000001E-2</v>
      </c>
      <c r="E12" s="1684">
        <v>7.3499999999999996E-2</v>
      </c>
      <c r="F12" s="1684">
        <v>7.0699999999999999E-2</v>
      </c>
      <c r="G12" s="1684">
        <v>7.4700000000000003E-2</v>
      </c>
      <c r="H12" s="1684">
        <v>6.7799999999999999E-2</v>
      </c>
      <c r="I12" s="1685">
        <v>0.1009</v>
      </c>
    </row>
    <row r="13" spans="1:9">
      <c r="A13" s="2192"/>
      <c r="B13" s="117" t="s">
        <v>1028</v>
      </c>
      <c r="C13" s="1684">
        <v>6.7299999999999999E-2</v>
      </c>
      <c r="D13" s="1684">
        <v>0.11409999999999999</v>
      </c>
      <c r="E13" s="1684">
        <v>9.9199999999999997E-2</v>
      </c>
      <c r="F13" s="1684">
        <v>2.9499999999999998E-2</v>
      </c>
      <c r="G13" s="1684">
        <v>0.04</v>
      </c>
      <c r="H13" s="1684">
        <v>0.1394</v>
      </c>
      <c r="I13" s="1682" t="s">
        <v>1060</v>
      </c>
    </row>
    <row r="14" spans="1:9">
      <c r="A14" s="2192"/>
      <c r="B14" s="118" t="s">
        <v>1029</v>
      </c>
      <c r="C14" s="1684">
        <v>6.9900000000000004E-2</v>
      </c>
      <c r="D14" s="1684">
        <v>0.10290000000000001</v>
      </c>
      <c r="E14" s="1684">
        <v>8.77E-2</v>
      </c>
      <c r="F14" s="1684">
        <v>9.7100000000000006E-2</v>
      </c>
      <c r="G14" s="1684">
        <v>0.1106</v>
      </c>
      <c r="H14" s="1684">
        <v>4.6800000000000001E-2</v>
      </c>
      <c r="I14" s="1685">
        <v>4.5499999999999999E-2</v>
      </c>
    </row>
    <row r="15" spans="1:9">
      <c r="A15" s="2193"/>
      <c r="B15" s="119" t="s">
        <v>1030</v>
      </c>
      <c r="C15" s="1684">
        <v>9.7600000000000006E-2</v>
      </c>
      <c r="D15" s="1684">
        <v>8.7099999999999997E-2</v>
      </c>
      <c r="E15" s="1684">
        <v>9.01E-2</v>
      </c>
      <c r="F15" s="1684">
        <v>8.4199999999999997E-2</v>
      </c>
      <c r="G15" s="1684">
        <v>7.9399999999999998E-2</v>
      </c>
      <c r="H15" s="1684">
        <v>7.9399999999999998E-2</v>
      </c>
      <c r="I15" s="1685">
        <v>8.3799999999999999E-2</v>
      </c>
    </row>
    <row r="16" spans="1:9">
      <c r="A16" s="120" t="s">
        <v>1039</v>
      </c>
      <c r="B16" s="123"/>
      <c r="C16" s="1686">
        <v>9.6600000000000005E-2</v>
      </c>
      <c r="D16" s="1686">
        <v>9.9199999999999997E-2</v>
      </c>
      <c r="E16" s="1686">
        <v>9.6199999999999994E-2</v>
      </c>
      <c r="F16" s="1686">
        <v>8.5500000000000007E-2</v>
      </c>
      <c r="G16" s="1686">
        <v>8.5699999999999998E-2</v>
      </c>
      <c r="H16" s="1686">
        <v>8.2699999999999996E-2</v>
      </c>
      <c r="I16" s="1687">
        <v>8.7099999999999997E-2</v>
      </c>
    </row>
    <row r="17" spans="1:16370">
      <c r="A17" s="2194" t="s">
        <v>375</v>
      </c>
      <c r="B17" s="174" t="s">
        <v>1027</v>
      </c>
      <c r="C17" s="1681" t="s">
        <v>1060</v>
      </c>
      <c r="D17" s="1681" t="s">
        <v>1060</v>
      </c>
      <c r="E17" s="1681" t="s">
        <v>1060</v>
      </c>
      <c r="F17" s="1681" t="s">
        <v>1060</v>
      </c>
      <c r="G17" s="1681" t="s">
        <v>1060</v>
      </c>
      <c r="H17" s="1681" t="s">
        <v>1060</v>
      </c>
      <c r="I17" s="1689">
        <v>5.4600000000000003E-2</v>
      </c>
    </row>
    <row r="18" spans="1:16370">
      <c r="A18" s="2192"/>
      <c r="B18" s="116" t="s">
        <v>1026</v>
      </c>
      <c r="C18" s="1684">
        <v>3.9399999999999998E-2</v>
      </c>
      <c r="D18" s="1684">
        <v>4.2900000000000001E-2</v>
      </c>
      <c r="E18" s="1684">
        <v>3.8800000000000001E-2</v>
      </c>
      <c r="F18" s="1684">
        <v>3.8699999999999998E-2</v>
      </c>
      <c r="G18" s="1684">
        <v>3.8600000000000002E-2</v>
      </c>
      <c r="H18" s="1684">
        <v>3.5999999999999997E-2</v>
      </c>
      <c r="I18" s="1685">
        <v>3.5499999999999997E-2</v>
      </c>
    </row>
    <row r="19" spans="1:16370">
      <c r="A19" s="2192"/>
      <c r="B19" s="117" t="s">
        <v>1028</v>
      </c>
      <c r="C19" s="1684">
        <v>4.3099999999999999E-2</v>
      </c>
      <c r="D19" s="1684">
        <v>4.5900000000000003E-2</v>
      </c>
      <c r="E19" s="1684">
        <v>0.1145</v>
      </c>
      <c r="F19" s="1684">
        <v>0.10050000000000001</v>
      </c>
      <c r="G19" s="1684">
        <v>5.6399999999999999E-2</v>
      </c>
      <c r="H19" s="1683" t="s">
        <v>1060</v>
      </c>
      <c r="I19" s="1682" t="s">
        <v>1060</v>
      </c>
    </row>
    <row r="20" spans="1:16370" ht="12.75" customHeight="1">
      <c r="A20" s="2192"/>
      <c r="B20" s="118" t="s">
        <v>1029</v>
      </c>
      <c r="C20" s="1684">
        <v>5.6599999999999998E-2</v>
      </c>
      <c r="D20" s="1684">
        <v>4.4499999999999998E-2</v>
      </c>
      <c r="E20" s="1684">
        <v>5.8099999999999999E-2</v>
      </c>
      <c r="F20" s="1684">
        <v>3.6299999999999999E-2</v>
      </c>
      <c r="G20" s="1684">
        <v>3.8899999999999997E-2</v>
      </c>
      <c r="H20" s="1684">
        <v>2.75E-2</v>
      </c>
      <c r="I20" s="1685">
        <v>3.15E-2</v>
      </c>
    </row>
    <row r="21" spans="1:16370">
      <c r="A21" s="2193"/>
      <c r="B21" s="119" t="s">
        <v>1030</v>
      </c>
      <c r="C21" s="1684">
        <v>7.6300000000000007E-2</v>
      </c>
      <c r="D21" s="1684">
        <v>8.7800000000000003E-2</v>
      </c>
      <c r="E21" s="1684">
        <v>7.3700000000000002E-2</v>
      </c>
      <c r="F21" s="1684">
        <v>6.8400000000000002E-2</v>
      </c>
      <c r="G21" s="1684">
        <v>7.7299999999999994E-2</v>
      </c>
      <c r="H21" s="1684">
        <v>7.2700000000000001E-2</v>
      </c>
      <c r="I21" s="1685">
        <v>6.5299999999999997E-2</v>
      </c>
    </row>
    <row r="22" spans="1:16370">
      <c r="A22" s="170" t="s">
        <v>1038</v>
      </c>
      <c r="B22" s="123"/>
      <c r="C22" s="1686">
        <v>5.3999999999999999E-2</v>
      </c>
      <c r="D22" s="1686">
        <v>5.8700000000000002E-2</v>
      </c>
      <c r="E22" s="1686">
        <v>5.57E-2</v>
      </c>
      <c r="F22" s="1686">
        <v>5.3800000000000001E-2</v>
      </c>
      <c r="G22" s="1686">
        <v>5.3100000000000001E-2</v>
      </c>
      <c r="H22" s="1686">
        <v>5.3999999999999999E-2</v>
      </c>
      <c r="I22" s="1687">
        <v>5.74E-2</v>
      </c>
    </row>
    <row r="23" spans="1:16370">
      <c r="A23" s="2192" t="s">
        <v>376</v>
      </c>
      <c r="B23" s="174" t="s">
        <v>1027</v>
      </c>
      <c r="C23" s="1681" t="s">
        <v>1060</v>
      </c>
      <c r="D23" s="1681" t="s">
        <v>1060</v>
      </c>
      <c r="E23" s="1681" t="s">
        <v>1060</v>
      </c>
      <c r="F23" s="1681" t="s">
        <v>1060</v>
      </c>
      <c r="G23" s="1681" t="s">
        <v>1060</v>
      </c>
      <c r="H23" s="1681" t="s">
        <v>1060</v>
      </c>
      <c r="I23" s="1689">
        <v>8.1500000000000003E-2</v>
      </c>
    </row>
    <row r="24" spans="1:16370">
      <c r="A24" s="2192"/>
      <c r="B24" s="116" t="s">
        <v>1026</v>
      </c>
      <c r="C24" s="1684">
        <v>7.6300000000000007E-2</v>
      </c>
      <c r="D24" s="1684">
        <v>8.6099999999999996E-2</v>
      </c>
      <c r="E24" s="1684">
        <v>8.3000000000000004E-2</v>
      </c>
      <c r="F24" s="1684">
        <v>7.6999999999999999E-2</v>
      </c>
      <c r="G24" s="1684">
        <v>8.7999999999999995E-2</v>
      </c>
      <c r="H24" s="1684">
        <v>8.9200000000000002E-2</v>
      </c>
      <c r="I24" s="1685">
        <v>9.6500000000000002E-2</v>
      </c>
    </row>
    <row r="25" spans="1:16370">
      <c r="A25" s="2192"/>
      <c r="B25" s="117" t="s">
        <v>1028</v>
      </c>
      <c r="C25" s="1684">
        <v>0.1031</v>
      </c>
      <c r="D25" s="1684">
        <v>6.7799999999999999E-2</v>
      </c>
      <c r="E25" s="1684">
        <v>8.6300000000000002E-2</v>
      </c>
      <c r="F25" s="1684">
        <v>6.6299999999999998E-2</v>
      </c>
      <c r="G25" s="1684">
        <v>4.02E-2</v>
      </c>
      <c r="H25" s="1684">
        <v>4.6800000000000001E-2</v>
      </c>
      <c r="I25" s="1685">
        <v>4.5699999999999998E-2</v>
      </c>
    </row>
    <row r="26" spans="1:16370">
      <c r="A26" s="2192"/>
      <c r="B26" s="118" t="s">
        <v>1029</v>
      </c>
      <c r="C26" s="1684">
        <v>7.3800000000000004E-2</v>
      </c>
      <c r="D26" s="1684">
        <v>6.8599999999999994E-2</v>
      </c>
      <c r="E26" s="1684">
        <v>6.3899999999999998E-2</v>
      </c>
      <c r="F26" s="1684">
        <v>6.13E-2</v>
      </c>
      <c r="G26" s="1684">
        <v>7.2700000000000001E-2</v>
      </c>
      <c r="H26" s="1684">
        <v>5.9499999999999997E-2</v>
      </c>
      <c r="I26" s="1685">
        <v>5.3900000000000003E-2</v>
      </c>
    </row>
    <row r="27" spans="1:16370" ht="13.15" customHeight="1">
      <c r="A27" s="2193"/>
      <c r="B27" s="119" t="s">
        <v>1030</v>
      </c>
      <c r="C27" s="1684">
        <v>8.1799999999999998E-2</v>
      </c>
      <c r="D27" s="1684">
        <v>9.2100000000000001E-2</v>
      </c>
      <c r="E27" s="1684">
        <v>8.4199999999999997E-2</v>
      </c>
      <c r="F27" s="1684">
        <v>7.6300000000000007E-2</v>
      </c>
      <c r="G27" s="1684">
        <v>7.7100000000000002E-2</v>
      </c>
      <c r="H27" s="1684">
        <v>7.4399999999999994E-2</v>
      </c>
      <c r="I27" s="1685">
        <v>8.5999999999999993E-2</v>
      </c>
    </row>
    <row r="28" spans="1:16370" ht="13.15" customHeight="1" thickBot="1">
      <c r="A28" s="172" t="s">
        <v>1037</v>
      </c>
      <c r="B28" s="175"/>
      <c r="C28" s="1690">
        <v>8.6300000000000002E-2</v>
      </c>
      <c r="D28" s="1690">
        <v>9.06E-2</v>
      </c>
      <c r="E28" s="1690">
        <v>8.5900000000000004E-2</v>
      </c>
      <c r="F28" s="1690">
        <v>7.9600000000000004E-2</v>
      </c>
      <c r="G28" s="1690">
        <v>8.3400000000000002E-2</v>
      </c>
      <c r="H28" s="1690">
        <v>8.3900000000000002E-2</v>
      </c>
      <c r="I28" s="1691">
        <v>8.5699999999999998E-2</v>
      </c>
    </row>
    <row r="29" spans="1:16370" ht="13.15" customHeight="1" thickBot="1">
      <c r="A29" s="171" t="s">
        <v>1036</v>
      </c>
      <c r="B29" s="176"/>
      <c r="C29" s="1692">
        <v>6.9000000000000006E-2</v>
      </c>
      <c r="D29" s="1692">
        <v>6.5000000000000002E-2</v>
      </c>
      <c r="E29" s="1692">
        <v>6.3E-2</v>
      </c>
      <c r="F29" s="1692">
        <v>0.06</v>
      </c>
      <c r="G29" s="1692">
        <v>0.06</v>
      </c>
      <c r="H29" s="1692">
        <v>5.8999999999999997E-2</v>
      </c>
      <c r="I29" s="1693">
        <v>6.2E-2</v>
      </c>
    </row>
    <row r="30" spans="1:16370">
      <c r="A30" t="s">
        <v>399</v>
      </c>
    </row>
    <row r="31" spans="1:16370" s="449" customFormat="1" ht="12.75" customHeight="1">
      <c r="A31" s="569" t="s">
        <v>300</v>
      </c>
      <c r="J31" s="569"/>
      <c r="K31" s="569"/>
      <c r="L31" s="569"/>
      <c r="M31" s="569"/>
      <c r="N31" s="569"/>
      <c r="O31" s="569"/>
      <c r="P31" s="569"/>
      <c r="Q31" s="569"/>
      <c r="R31" s="569"/>
      <c r="S31" s="569"/>
      <c r="T31" s="569"/>
      <c r="U31" s="569"/>
      <c r="V31" s="569"/>
      <c r="W31" s="569"/>
      <c r="X31" s="569"/>
      <c r="Y31" s="569"/>
      <c r="Z31" s="569"/>
      <c r="AA31" s="569"/>
      <c r="AB31" s="569"/>
      <c r="AC31" s="569"/>
      <c r="AD31" s="569"/>
      <c r="AE31" s="569"/>
      <c r="AF31" s="569"/>
      <c r="AG31" s="569"/>
      <c r="AH31" s="569"/>
      <c r="AI31" s="569"/>
      <c r="AJ31" s="569"/>
      <c r="AK31" s="569"/>
      <c r="AL31" s="569"/>
      <c r="AM31" s="569"/>
      <c r="AN31" s="569"/>
      <c r="AO31" s="569"/>
      <c r="AP31" s="569"/>
      <c r="AQ31" s="569"/>
      <c r="AR31" s="569"/>
      <c r="AS31" s="569"/>
      <c r="AT31" s="569"/>
      <c r="AU31" s="569"/>
      <c r="AV31" s="569"/>
      <c r="AW31" s="569"/>
      <c r="AX31" s="569"/>
      <c r="AY31" s="569"/>
      <c r="AZ31" s="569"/>
      <c r="BA31" s="569"/>
      <c r="BB31" s="569"/>
      <c r="BC31" s="569"/>
      <c r="BD31" s="569"/>
      <c r="BE31" s="569"/>
      <c r="BF31" s="569"/>
      <c r="BG31" s="569"/>
      <c r="BH31" s="569"/>
      <c r="BI31" s="569"/>
      <c r="BJ31" s="569"/>
      <c r="BK31" s="569"/>
      <c r="BL31" s="569"/>
      <c r="BM31" s="569"/>
      <c r="BN31" s="569"/>
      <c r="BO31" s="569"/>
      <c r="BP31" s="569"/>
      <c r="BQ31" s="569"/>
      <c r="BR31" s="569"/>
      <c r="BS31" s="569"/>
      <c r="BT31" s="569"/>
      <c r="BU31" s="569"/>
      <c r="BV31" s="569"/>
      <c r="BW31" s="569"/>
      <c r="BX31" s="569"/>
      <c r="BY31" s="569"/>
      <c r="BZ31" s="569"/>
      <c r="CA31" s="569"/>
      <c r="CB31" s="569"/>
      <c r="CC31" s="569"/>
      <c r="CD31" s="569"/>
      <c r="CE31" s="569"/>
      <c r="CF31" s="569"/>
      <c r="CG31" s="569"/>
      <c r="CH31" s="569"/>
      <c r="CI31" s="569"/>
      <c r="CJ31" s="569"/>
      <c r="CK31" s="569"/>
      <c r="CL31" s="569"/>
      <c r="CM31" s="569"/>
      <c r="CN31" s="569"/>
      <c r="CO31" s="569"/>
      <c r="CP31" s="569"/>
      <c r="CQ31" s="569"/>
      <c r="CR31" s="569"/>
      <c r="CS31" s="569"/>
      <c r="CT31" s="569"/>
      <c r="CU31" s="569"/>
      <c r="CV31" s="569"/>
      <c r="CW31" s="569"/>
      <c r="CX31" s="569"/>
      <c r="CY31" s="569"/>
      <c r="CZ31" s="569"/>
      <c r="DA31" s="569"/>
      <c r="DB31" s="569"/>
      <c r="DC31" s="569"/>
      <c r="DD31" s="569"/>
      <c r="DE31" s="569"/>
      <c r="DF31" s="569"/>
      <c r="DG31" s="569"/>
      <c r="DH31" s="569"/>
      <c r="DI31" s="569"/>
      <c r="DJ31" s="569"/>
      <c r="DK31" s="569"/>
      <c r="DL31" s="569"/>
      <c r="DM31" s="569"/>
      <c r="DN31" s="569"/>
      <c r="DO31" s="569"/>
      <c r="DP31" s="569"/>
      <c r="DQ31" s="569"/>
      <c r="DR31" s="569"/>
      <c r="DS31" s="569"/>
      <c r="DT31" s="569"/>
      <c r="DU31" s="569"/>
      <c r="DV31" s="569"/>
      <c r="DW31" s="569"/>
      <c r="DX31" s="569"/>
      <c r="DY31" s="569"/>
      <c r="DZ31" s="569"/>
      <c r="EA31" s="569"/>
      <c r="EB31" s="569"/>
      <c r="EC31" s="569"/>
      <c r="ED31" s="569"/>
      <c r="EE31" s="569"/>
      <c r="EF31" s="569"/>
      <c r="EG31" s="569"/>
      <c r="EH31" s="569"/>
      <c r="EI31" s="569"/>
      <c r="EJ31" s="569"/>
      <c r="EK31" s="569"/>
      <c r="EL31" s="569"/>
      <c r="EM31" s="569"/>
      <c r="EN31" s="569"/>
      <c r="EO31" s="569"/>
      <c r="EP31" s="569"/>
      <c r="EQ31" s="569"/>
      <c r="ER31" s="569"/>
      <c r="ES31" s="569"/>
      <c r="ET31" s="569"/>
      <c r="EU31" s="569"/>
      <c r="EV31" s="569"/>
      <c r="EW31" s="569"/>
      <c r="EX31" s="569"/>
      <c r="EY31" s="569"/>
      <c r="EZ31" s="569"/>
      <c r="FA31" s="569"/>
      <c r="FB31" s="569"/>
      <c r="FC31" s="569"/>
      <c r="FD31" s="569"/>
      <c r="FE31" s="569"/>
      <c r="FF31" s="569"/>
      <c r="FG31" s="569"/>
      <c r="FH31" s="569"/>
      <c r="FI31" s="569"/>
      <c r="FJ31" s="569"/>
      <c r="FK31" s="569"/>
      <c r="FL31" s="569"/>
      <c r="FM31" s="569"/>
      <c r="FN31" s="569"/>
      <c r="FO31" s="569"/>
      <c r="FP31" s="569"/>
      <c r="FQ31" s="569"/>
      <c r="FR31" s="569"/>
      <c r="FS31" s="569"/>
      <c r="FT31" s="569"/>
      <c r="FU31" s="569"/>
      <c r="FV31" s="569"/>
      <c r="FW31" s="569"/>
      <c r="FX31" s="569"/>
      <c r="FY31" s="569"/>
      <c r="FZ31" s="569"/>
      <c r="GA31" s="569"/>
      <c r="GB31" s="569"/>
      <c r="GC31" s="569"/>
      <c r="GD31" s="569"/>
      <c r="GE31" s="569"/>
      <c r="GF31" s="569"/>
      <c r="GG31" s="569"/>
      <c r="GH31" s="569"/>
      <c r="GI31" s="569"/>
      <c r="GJ31" s="569"/>
      <c r="GK31" s="569"/>
      <c r="GL31" s="569"/>
      <c r="GM31" s="569"/>
      <c r="GN31" s="569"/>
      <c r="GO31" s="569"/>
      <c r="GP31" s="569"/>
      <c r="GQ31" s="569"/>
      <c r="GR31" s="569"/>
      <c r="GS31" s="569"/>
      <c r="GT31" s="569"/>
      <c r="GU31" s="569"/>
      <c r="GV31" s="569"/>
      <c r="GW31" s="569"/>
      <c r="GX31" s="569"/>
      <c r="GY31" s="569"/>
      <c r="GZ31" s="569"/>
      <c r="HA31" s="569"/>
      <c r="HB31" s="569"/>
      <c r="HC31" s="569"/>
      <c r="HD31" s="569"/>
      <c r="HE31" s="569"/>
      <c r="HF31" s="569"/>
      <c r="HG31" s="569"/>
      <c r="HH31" s="569"/>
      <c r="HI31" s="569"/>
      <c r="HJ31" s="569"/>
      <c r="HK31" s="569"/>
      <c r="HL31" s="569"/>
      <c r="HM31" s="569"/>
      <c r="HN31" s="569"/>
      <c r="HO31" s="569"/>
      <c r="HP31" s="569"/>
      <c r="HQ31" s="569"/>
      <c r="HR31" s="569"/>
      <c r="HS31" s="569"/>
      <c r="HT31" s="569"/>
      <c r="HU31" s="569"/>
      <c r="HV31" s="569"/>
      <c r="HW31" s="569"/>
      <c r="HX31" s="569"/>
      <c r="HY31" s="569"/>
      <c r="HZ31" s="569"/>
      <c r="IA31" s="569"/>
      <c r="IB31" s="569"/>
      <c r="IC31" s="569"/>
      <c r="ID31" s="569"/>
      <c r="IE31" s="569"/>
      <c r="IF31" s="569"/>
      <c r="IG31" s="569"/>
      <c r="IH31" s="569"/>
      <c r="II31" s="569"/>
      <c r="IJ31" s="569"/>
      <c r="IK31" s="569"/>
      <c r="IL31" s="569"/>
      <c r="IM31" s="569"/>
      <c r="IN31" s="569"/>
      <c r="IO31" s="569"/>
      <c r="IP31" s="569"/>
      <c r="IQ31" s="569"/>
      <c r="IR31" s="569"/>
      <c r="IS31" s="569"/>
      <c r="IT31" s="569"/>
      <c r="IU31" s="569"/>
      <c r="IV31" s="569"/>
      <c r="IW31" s="569"/>
      <c r="IX31" s="569"/>
      <c r="IY31" s="569"/>
      <c r="IZ31" s="569"/>
      <c r="JA31" s="569"/>
      <c r="JB31" s="569"/>
      <c r="JC31" s="569"/>
      <c r="JD31" s="569"/>
      <c r="JE31" s="569"/>
      <c r="JF31" s="569"/>
      <c r="JG31" s="569"/>
      <c r="JH31" s="569"/>
      <c r="JI31" s="569"/>
      <c r="JJ31" s="569"/>
      <c r="JK31" s="569"/>
      <c r="JL31" s="569"/>
      <c r="JM31" s="569"/>
      <c r="JN31" s="569"/>
      <c r="JO31" s="569"/>
      <c r="JP31" s="569"/>
      <c r="JQ31" s="569"/>
      <c r="JR31" s="569"/>
      <c r="JS31" s="569"/>
      <c r="JT31" s="569"/>
      <c r="JU31" s="569"/>
      <c r="JV31" s="569"/>
      <c r="JW31" s="569"/>
      <c r="JX31" s="569"/>
      <c r="JY31" s="569"/>
      <c r="JZ31" s="569"/>
      <c r="KA31" s="569"/>
      <c r="KB31" s="569"/>
      <c r="KC31" s="569"/>
      <c r="KD31" s="569"/>
      <c r="KE31" s="569"/>
      <c r="KF31" s="569"/>
      <c r="KG31" s="569"/>
      <c r="KH31" s="569"/>
      <c r="KI31" s="569"/>
      <c r="KJ31" s="569"/>
      <c r="KK31" s="569"/>
      <c r="KL31" s="569"/>
      <c r="KM31" s="569"/>
      <c r="KN31" s="569"/>
      <c r="KO31" s="569"/>
      <c r="KP31" s="569"/>
      <c r="KQ31" s="569"/>
      <c r="KR31" s="569"/>
      <c r="KS31" s="569"/>
      <c r="KT31" s="569"/>
      <c r="KU31" s="569"/>
      <c r="KV31" s="569"/>
      <c r="KW31" s="569"/>
      <c r="KX31" s="569"/>
      <c r="KY31" s="569"/>
      <c r="KZ31" s="569"/>
      <c r="LA31" s="569"/>
      <c r="LB31" s="569"/>
      <c r="LC31" s="569"/>
      <c r="LD31" s="569"/>
      <c r="LE31" s="569"/>
      <c r="LF31" s="569"/>
      <c r="LG31" s="569"/>
      <c r="LH31" s="569"/>
      <c r="LI31" s="569"/>
      <c r="LJ31" s="569"/>
      <c r="LK31" s="569"/>
      <c r="LL31" s="569"/>
      <c r="LM31" s="569"/>
      <c r="LN31" s="569"/>
      <c r="LO31" s="569"/>
      <c r="LP31" s="569"/>
      <c r="LQ31" s="569"/>
      <c r="LR31" s="569"/>
      <c r="LS31" s="569"/>
      <c r="LT31" s="569"/>
      <c r="LU31" s="569"/>
      <c r="LV31" s="569"/>
      <c r="LW31" s="569"/>
      <c r="LX31" s="569"/>
      <c r="LY31" s="569"/>
      <c r="LZ31" s="569"/>
      <c r="MA31" s="569"/>
      <c r="MB31" s="569"/>
      <c r="MC31" s="569"/>
      <c r="MD31" s="569"/>
      <c r="ME31" s="569"/>
      <c r="MF31" s="569"/>
      <c r="MG31" s="569"/>
      <c r="MH31" s="569"/>
      <c r="MI31" s="569"/>
      <c r="MJ31" s="569"/>
      <c r="MK31" s="569"/>
      <c r="ML31" s="569"/>
      <c r="MM31" s="569"/>
      <c r="MN31" s="569"/>
      <c r="MO31" s="569"/>
      <c r="MP31" s="569"/>
      <c r="MQ31" s="569"/>
      <c r="MR31" s="569"/>
      <c r="MS31" s="569"/>
      <c r="MT31" s="569"/>
      <c r="MU31" s="569"/>
      <c r="MV31" s="569"/>
      <c r="MW31" s="569"/>
      <c r="MX31" s="569"/>
      <c r="MY31" s="569"/>
      <c r="MZ31" s="569"/>
      <c r="NA31" s="569"/>
      <c r="NB31" s="569"/>
      <c r="NC31" s="569"/>
      <c r="ND31" s="569"/>
      <c r="NE31" s="569"/>
      <c r="NF31" s="569"/>
      <c r="NG31" s="569"/>
      <c r="NH31" s="569"/>
      <c r="NI31" s="569"/>
      <c r="NJ31" s="569"/>
      <c r="NK31" s="569"/>
      <c r="NL31" s="569"/>
      <c r="NM31" s="569"/>
      <c r="NN31" s="569"/>
      <c r="NO31" s="569"/>
      <c r="NP31" s="569"/>
      <c r="NQ31" s="569"/>
      <c r="NR31" s="569"/>
      <c r="NS31" s="569"/>
      <c r="NT31" s="569"/>
      <c r="NU31" s="569"/>
      <c r="NV31" s="569"/>
      <c r="NW31" s="569"/>
      <c r="NX31" s="569"/>
      <c r="NY31" s="569"/>
      <c r="NZ31" s="569"/>
      <c r="OA31" s="569"/>
      <c r="OB31" s="569"/>
      <c r="OC31" s="569"/>
      <c r="OD31" s="569"/>
      <c r="OE31" s="569"/>
      <c r="OF31" s="569"/>
      <c r="OG31" s="569"/>
      <c r="OH31" s="569"/>
      <c r="OI31" s="569"/>
      <c r="OJ31" s="569"/>
      <c r="OK31" s="569"/>
      <c r="OL31" s="569"/>
      <c r="OM31" s="569"/>
      <c r="ON31" s="569"/>
      <c r="OO31" s="569"/>
      <c r="OP31" s="569"/>
      <c r="OQ31" s="569"/>
      <c r="OR31" s="569"/>
      <c r="OS31" s="569"/>
      <c r="OT31" s="569"/>
      <c r="OU31" s="569"/>
      <c r="OV31" s="569"/>
      <c r="OW31" s="569"/>
      <c r="OX31" s="569"/>
      <c r="OY31" s="569"/>
      <c r="OZ31" s="569"/>
      <c r="PA31" s="569"/>
      <c r="PB31" s="569"/>
      <c r="PC31" s="569"/>
      <c r="PD31" s="569"/>
      <c r="PE31" s="569"/>
      <c r="PF31" s="569"/>
      <c r="PG31" s="569"/>
      <c r="PH31" s="569"/>
      <c r="PI31" s="569"/>
      <c r="PJ31" s="569"/>
      <c r="PK31" s="569"/>
      <c r="PL31" s="569"/>
      <c r="PM31" s="569"/>
      <c r="PN31" s="569"/>
      <c r="PO31" s="569"/>
      <c r="PP31" s="569"/>
      <c r="PQ31" s="569"/>
      <c r="PR31" s="569"/>
      <c r="PS31" s="569"/>
      <c r="PT31" s="569"/>
      <c r="PU31" s="569"/>
      <c r="PV31" s="569"/>
      <c r="PW31" s="569"/>
      <c r="PX31" s="569"/>
      <c r="PY31" s="569"/>
      <c r="PZ31" s="569"/>
      <c r="QA31" s="569"/>
      <c r="QB31" s="569"/>
      <c r="QC31" s="569"/>
      <c r="QD31" s="569"/>
      <c r="QE31" s="569"/>
      <c r="QF31" s="569"/>
      <c r="QG31" s="569"/>
      <c r="QH31" s="569"/>
      <c r="QI31" s="569"/>
      <c r="QJ31" s="569"/>
      <c r="QK31" s="569"/>
      <c r="QL31" s="569"/>
      <c r="QM31" s="569"/>
      <c r="QN31" s="569"/>
      <c r="QO31" s="569"/>
      <c r="QP31" s="569"/>
      <c r="QQ31" s="569"/>
      <c r="QR31" s="569"/>
      <c r="QS31" s="569"/>
      <c r="QT31" s="569"/>
      <c r="QU31" s="569"/>
      <c r="QV31" s="569"/>
      <c r="QW31" s="569"/>
      <c r="QX31" s="569"/>
      <c r="QY31" s="569"/>
      <c r="QZ31" s="569"/>
      <c r="RA31" s="569"/>
      <c r="RB31" s="569"/>
      <c r="RC31" s="569"/>
      <c r="RD31" s="569"/>
      <c r="RE31" s="569"/>
      <c r="RF31" s="569"/>
      <c r="RG31" s="569"/>
      <c r="RH31" s="569"/>
      <c r="RI31" s="569"/>
      <c r="RJ31" s="569"/>
      <c r="RK31" s="569"/>
      <c r="RL31" s="569"/>
      <c r="RM31" s="569"/>
      <c r="RN31" s="569"/>
      <c r="RO31" s="569"/>
      <c r="RP31" s="569"/>
      <c r="RQ31" s="569"/>
      <c r="RR31" s="569"/>
      <c r="RS31" s="569"/>
      <c r="RT31" s="569"/>
      <c r="RU31" s="569"/>
      <c r="RV31" s="569"/>
      <c r="RW31" s="569"/>
      <c r="RX31" s="569"/>
      <c r="RY31" s="569"/>
      <c r="RZ31" s="569"/>
      <c r="SA31" s="569"/>
      <c r="SB31" s="569"/>
      <c r="SC31" s="569"/>
      <c r="SD31" s="569"/>
      <c r="SE31" s="569"/>
      <c r="SF31" s="569"/>
      <c r="SG31" s="569"/>
      <c r="SH31" s="569"/>
      <c r="SI31" s="569"/>
      <c r="SJ31" s="569"/>
      <c r="SK31" s="569"/>
      <c r="SL31" s="569"/>
      <c r="SM31" s="569"/>
      <c r="SN31" s="569"/>
      <c r="SO31" s="569"/>
      <c r="SP31" s="569"/>
      <c r="SQ31" s="569"/>
      <c r="SR31" s="569"/>
      <c r="SS31" s="569"/>
      <c r="ST31" s="569"/>
      <c r="SU31" s="569"/>
      <c r="SV31" s="569"/>
      <c r="SW31" s="569"/>
      <c r="SX31" s="569"/>
      <c r="SY31" s="569"/>
      <c r="SZ31" s="569"/>
      <c r="TA31" s="569"/>
      <c r="TB31" s="569"/>
      <c r="TC31" s="569"/>
      <c r="TD31" s="569"/>
      <c r="TE31" s="569"/>
      <c r="TF31" s="569"/>
      <c r="TG31" s="569"/>
      <c r="TH31" s="569"/>
      <c r="TI31" s="569"/>
      <c r="TJ31" s="569"/>
      <c r="TK31" s="569"/>
      <c r="TL31" s="569"/>
      <c r="TM31" s="569"/>
      <c r="TN31" s="569"/>
      <c r="TO31" s="569"/>
      <c r="TP31" s="569"/>
      <c r="TQ31" s="569"/>
      <c r="TR31" s="569"/>
      <c r="TS31" s="569"/>
      <c r="TT31" s="569"/>
      <c r="TU31" s="569"/>
      <c r="TV31" s="569"/>
      <c r="TW31" s="569"/>
      <c r="TX31" s="569"/>
      <c r="TY31" s="569"/>
      <c r="TZ31" s="569"/>
      <c r="UA31" s="569"/>
      <c r="UB31" s="569"/>
      <c r="UC31" s="569"/>
      <c r="UD31" s="569"/>
      <c r="UE31" s="569"/>
      <c r="UF31" s="569"/>
      <c r="UG31" s="569"/>
      <c r="UH31" s="569"/>
      <c r="UI31" s="569"/>
      <c r="UJ31" s="569"/>
      <c r="UK31" s="569"/>
      <c r="UL31" s="569"/>
      <c r="UM31" s="569"/>
      <c r="UN31" s="569"/>
      <c r="UO31" s="569"/>
      <c r="UP31" s="569"/>
      <c r="UQ31" s="569"/>
      <c r="UR31" s="569"/>
      <c r="US31" s="569"/>
      <c r="UT31" s="569"/>
      <c r="UU31" s="569"/>
      <c r="UV31" s="569"/>
      <c r="UW31" s="569"/>
      <c r="UX31" s="569"/>
      <c r="UY31" s="569"/>
      <c r="UZ31" s="569"/>
      <c r="VA31" s="569"/>
      <c r="VB31" s="569"/>
      <c r="VC31" s="569"/>
      <c r="VD31" s="569"/>
      <c r="VE31" s="569"/>
      <c r="VF31" s="569"/>
      <c r="VG31" s="569"/>
      <c r="VH31" s="569"/>
      <c r="VI31" s="569"/>
      <c r="VJ31" s="569"/>
      <c r="VK31" s="569"/>
      <c r="VL31" s="569"/>
      <c r="VM31" s="569"/>
      <c r="VN31" s="569"/>
      <c r="VO31" s="569"/>
      <c r="VP31" s="569"/>
      <c r="VQ31" s="569"/>
      <c r="VR31" s="569"/>
      <c r="VS31" s="569"/>
      <c r="VT31" s="569"/>
      <c r="VU31" s="569"/>
      <c r="VV31" s="569"/>
      <c r="VW31" s="569"/>
      <c r="VX31" s="569"/>
      <c r="VY31" s="569"/>
      <c r="VZ31" s="569"/>
      <c r="WA31" s="569"/>
      <c r="WB31" s="569"/>
      <c r="WC31" s="569"/>
      <c r="WD31" s="569"/>
      <c r="WE31" s="569"/>
      <c r="WF31" s="569"/>
      <c r="WG31" s="569"/>
      <c r="WH31" s="569"/>
      <c r="WI31" s="569"/>
      <c r="WJ31" s="569"/>
      <c r="WK31" s="569"/>
      <c r="WL31" s="569"/>
      <c r="WM31" s="569"/>
      <c r="WN31" s="569"/>
      <c r="WO31" s="569"/>
      <c r="WP31" s="569"/>
      <c r="WQ31" s="569"/>
      <c r="WR31" s="569"/>
      <c r="WS31" s="569"/>
      <c r="WT31" s="569"/>
      <c r="WU31" s="569"/>
      <c r="WV31" s="569"/>
      <c r="WW31" s="569"/>
      <c r="WX31" s="569"/>
      <c r="WY31" s="569"/>
      <c r="WZ31" s="569"/>
      <c r="XA31" s="569"/>
      <c r="XB31" s="569"/>
      <c r="XC31" s="569"/>
      <c r="XD31" s="569"/>
      <c r="XE31" s="569"/>
      <c r="XF31" s="569"/>
      <c r="XG31" s="569"/>
      <c r="XH31" s="569"/>
      <c r="XI31" s="569"/>
      <c r="XJ31" s="569"/>
      <c r="XK31" s="569"/>
      <c r="XL31" s="569"/>
      <c r="XM31" s="569"/>
      <c r="XN31" s="569"/>
      <c r="XO31" s="569"/>
      <c r="XP31" s="569"/>
      <c r="XQ31" s="569"/>
      <c r="XR31" s="569"/>
      <c r="XS31" s="569"/>
      <c r="XT31" s="569"/>
      <c r="XU31" s="569"/>
      <c r="XV31" s="569"/>
      <c r="XW31" s="569"/>
      <c r="XX31" s="569"/>
      <c r="XY31" s="569"/>
      <c r="XZ31" s="569"/>
      <c r="YA31" s="569"/>
      <c r="YB31" s="569"/>
      <c r="YC31" s="569"/>
      <c r="YD31" s="569"/>
      <c r="YE31" s="569"/>
      <c r="YF31" s="569"/>
      <c r="YG31" s="569"/>
      <c r="YH31" s="569"/>
      <c r="YI31" s="569"/>
      <c r="YJ31" s="569"/>
      <c r="YK31" s="569"/>
      <c r="YL31" s="569"/>
      <c r="YM31" s="569"/>
      <c r="YN31" s="569"/>
      <c r="YO31" s="569"/>
      <c r="YP31" s="569"/>
      <c r="YQ31" s="569"/>
      <c r="YR31" s="569"/>
      <c r="YS31" s="569"/>
      <c r="YT31" s="569"/>
      <c r="YU31" s="569"/>
      <c r="YV31" s="569"/>
      <c r="YW31" s="569"/>
      <c r="YX31" s="569"/>
      <c r="YY31" s="569"/>
      <c r="YZ31" s="569"/>
      <c r="ZA31" s="569"/>
      <c r="ZB31" s="569"/>
      <c r="ZC31" s="569"/>
      <c r="ZD31" s="569"/>
      <c r="ZE31" s="569"/>
      <c r="ZF31" s="569"/>
      <c r="ZG31" s="569"/>
      <c r="ZH31" s="569"/>
      <c r="ZI31" s="569"/>
      <c r="ZJ31" s="569"/>
      <c r="ZK31" s="569"/>
      <c r="ZL31" s="569"/>
      <c r="ZM31" s="569"/>
      <c r="ZN31" s="569"/>
      <c r="ZO31" s="569"/>
      <c r="ZP31" s="569"/>
      <c r="ZQ31" s="569"/>
      <c r="ZR31" s="569"/>
      <c r="ZS31" s="569"/>
      <c r="ZT31" s="569"/>
      <c r="ZU31" s="569"/>
      <c r="ZV31" s="569"/>
      <c r="ZW31" s="569"/>
      <c r="ZX31" s="569"/>
      <c r="ZY31" s="569"/>
      <c r="ZZ31" s="569"/>
      <c r="AAA31" s="569"/>
      <c r="AAB31" s="569"/>
      <c r="AAC31" s="569"/>
      <c r="AAD31" s="569"/>
      <c r="AAE31" s="569"/>
      <c r="AAF31" s="569"/>
      <c r="AAG31" s="569"/>
      <c r="AAH31" s="569"/>
      <c r="AAI31" s="569"/>
      <c r="AAJ31" s="569"/>
      <c r="AAK31" s="569"/>
      <c r="AAL31" s="569"/>
      <c r="AAM31" s="569"/>
      <c r="AAN31" s="569"/>
      <c r="AAO31" s="569"/>
      <c r="AAP31" s="569"/>
      <c r="AAQ31" s="569"/>
      <c r="AAR31" s="569"/>
      <c r="AAS31" s="569"/>
      <c r="AAT31" s="569"/>
      <c r="AAU31" s="569"/>
      <c r="AAV31" s="569"/>
      <c r="AAW31" s="569"/>
      <c r="AAX31" s="569"/>
      <c r="AAY31" s="569"/>
      <c r="AAZ31" s="569"/>
      <c r="ABA31" s="569"/>
      <c r="ABB31" s="569"/>
      <c r="ABC31" s="569"/>
      <c r="ABD31" s="569"/>
      <c r="ABE31" s="569"/>
      <c r="ABF31" s="569"/>
      <c r="ABG31" s="569"/>
      <c r="ABH31" s="569"/>
      <c r="ABI31" s="569"/>
      <c r="ABJ31" s="569"/>
      <c r="ABK31" s="569"/>
      <c r="ABL31" s="569"/>
      <c r="ABM31" s="569"/>
      <c r="ABN31" s="569"/>
      <c r="ABO31" s="569"/>
      <c r="ABP31" s="569"/>
      <c r="ABQ31" s="569"/>
      <c r="ABR31" s="569"/>
      <c r="ABS31" s="569"/>
      <c r="ABT31" s="569"/>
      <c r="ABU31" s="569"/>
      <c r="ABV31" s="569"/>
      <c r="ABW31" s="569"/>
      <c r="ABX31" s="569"/>
      <c r="ABY31" s="569"/>
      <c r="ABZ31" s="569"/>
      <c r="ACA31" s="569"/>
      <c r="ACB31" s="569"/>
      <c r="ACC31" s="569"/>
      <c r="ACD31" s="569"/>
      <c r="ACE31" s="569"/>
      <c r="ACF31" s="569"/>
      <c r="ACG31" s="569"/>
      <c r="ACH31" s="569"/>
      <c r="ACI31" s="569"/>
      <c r="ACJ31" s="569"/>
      <c r="ACK31" s="569"/>
      <c r="ACL31" s="569"/>
      <c r="ACM31" s="569"/>
      <c r="ACN31" s="569"/>
      <c r="ACO31" s="569"/>
      <c r="ACP31" s="569"/>
      <c r="ACQ31" s="569"/>
      <c r="ACR31" s="569"/>
      <c r="ACS31" s="569"/>
      <c r="ACT31" s="569"/>
      <c r="ACU31" s="569"/>
      <c r="ACV31" s="569"/>
      <c r="ACW31" s="569"/>
      <c r="ACX31" s="569"/>
      <c r="ACY31" s="569"/>
      <c r="ACZ31" s="569"/>
      <c r="ADA31" s="569"/>
      <c r="ADB31" s="569"/>
      <c r="ADC31" s="569"/>
      <c r="ADD31" s="569"/>
      <c r="ADE31" s="569"/>
      <c r="ADF31" s="569"/>
      <c r="ADG31" s="569"/>
      <c r="ADH31" s="569"/>
      <c r="ADI31" s="569"/>
      <c r="ADJ31" s="569"/>
      <c r="ADK31" s="569"/>
      <c r="ADL31" s="569"/>
      <c r="ADM31" s="569"/>
      <c r="ADN31" s="569"/>
      <c r="ADO31" s="569"/>
      <c r="ADP31" s="569"/>
      <c r="ADQ31" s="569"/>
      <c r="ADR31" s="569"/>
      <c r="ADS31" s="569"/>
      <c r="ADT31" s="569"/>
      <c r="ADU31" s="569"/>
      <c r="ADV31" s="569"/>
      <c r="ADW31" s="569"/>
      <c r="ADX31" s="569"/>
      <c r="ADY31" s="569"/>
      <c r="ADZ31" s="569"/>
      <c r="AEA31" s="569"/>
      <c r="AEB31" s="569"/>
      <c r="AEC31" s="569"/>
      <c r="AED31" s="569"/>
      <c r="AEE31" s="569"/>
      <c r="AEF31" s="569"/>
      <c r="AEG31" s="569"/>
      <c r="AEH31" s="569"/>
      <c r="AEI31" s="569"/>
      <c r="AEJ31" s="569"/>
      <c r="AEK31" s="569"/>
      <c r="AEL31" s="569"/>
      <c r="AEM31" s="569"/>
      <c r="AEN31" s="569"/>
      <c r="AEO31" s="569"/>
      <c r="AEP31" s="569"/>
      <c r="AEQ31" s="569"/>
      <c r="AER31" s="569"/>
      <c r="AES31" s="569"/>
      <c r="AET31" s="569"/>
      <c r="AEU31" s="569"/>
      <c r="AEV31" s="569"/>
      <c r="AEW31" s="569"/>
      <c r="AEX31" s="569"/>
      <c r="AEY31" s="569"/>
      <c r="AEZ31" s="569"/>
      <c r="AFA31" s="569"/>
      <c r="AFB31" s="569"/>
      <c r="AFC31" s="569"/>
      <c r="AFD31" s="569"/>
      <c r="AFE31" s="569"/>
      <c r="AFF31" s="569"/>
      <c r="AFG31" s="569"/>
      <c r="AFH31" s="569"/>
      <c r="AFI31" s="569"/>
      <c r="AFJ31" s="569"/>
      <c r="AFK31" s="569"/>
      <c r="AFL31" s="569"/>
      <c r="AFM31" s="569"/>
      <c r="AFN31" s="569"/>
      <c r="AFO31" s="569"/>
      <c r="AFP31" s="569"/>
      <c r="AFQ31" s="569"/>
      <c r="AFR31" s="569"/>
      <c r="AFS31" s="569"/>
      <c r="AFT31" s="569"/>
      <c r="AFU31" s="569"/>
      <c r="AFV31" s="569"/>
      <c r="AFW31" s="569"/>
      <c r="AFX31" s="569"/>
      <c r="AFY31" s="569"/>
      <c r="AFZ31" s="569"/>
      <c r="AGA31" s="569"/>
      <c r="AGB31" s="569"/>
      <c r="AGC31" s="569"/>
      <c r="AGD31" s="569"/>
      <c r="AGE31" s="569"/>
      <c r="AGF31" s="569"/>
      <c r="AGG31" s="569"/>
      <c r="AGH31" s="569"/>
      <c r="AGI31" s="569"/>
      <c r="AGJ31" s="569"/>
      <c r="AGK31" s="569"/>
      <c r="AGL31" s="569"/>
      <c r="AGM31" s="569"/>
      <c r="AGN31" s="569"/>
      <c r="AGO31" s="569"/>
      <c r="AGP31" s="569"/>
      <c r="AGQ31" s="569"/>
      <c r="AGR31" s="569"/>
      <c r="AGS31" s="569"/>
      <c r="AGT31" s="569"/>
      <c r="AGU31" s="569"/>
      <c r="AGV31" s="569"/>
      <c r="AGW31" s="569"/>
      <c r="AGX31" s="569"/>
      <c r="AGY31" s="569"/>
      <c r="AGZ31" s="569"/>
      <c r="AHA31" s="569"/>
      <c r="AHB31" s="569"/>
      <c r="AHC31" s="569"/>
      <c r="AHD31" s="569"/>
      <c r="AHE31" s="569"/>
      <c r="AHF31" s="569"/>
      <c r="AHG31" s="569"/>
      <c r="AHH31" s="569"/>
      <c r="AHI31" s="569"/>
      <c r="AHJ31" s="569"/>
      <c r="AHK31" s="569"/>
      <c r="AHL31" s="569"/>
      <c r="AHM31" s="569"/>
      <c r="AHN31" s="569"/>
      <c r="AHO31" s="569"/>
      <c r="AHP31" s="569"/>
      <c r="AHQ31" s="569"/>
      <c r="AHR31" s="569"/>
      <c r="AHS31" s="569"/>
      <c r="AHT31" s="569"/>
      <c r="AHU31" s="569"/>
      <c r="AHV31" s="569"/>
      <c r="AHW31" s="569"/>
      <c r="AHX31" s="569"/>
      <c r="AHY31" s="569"/>
      <c r="AHZ31" s="569"/>
      <c r="AIA31" s="569"/>
      <c r="AIB31" s="569"/>
      <c r="AIC31" s="569"/>
      <c r="AID31" s="569"/>
      <c r="AIE31" s="569"/>
      <c r="AIF31" s="569"/>
      <c r="AIG31" s="569"/>
      <c r="AIH31" s="569"/>
      <c r="AII31" s="569"/>
      <c r="AIJ31" s="569"/>
      <c r="AIK31" s="569"/>
      <c r="AIL31" s="569"/>
      <c r="AIM31" s="569"/>
      <c r="AIN31" s="569"/>
      <c r="AIO31" s="569"/>
      <c r="AIP31" s="569"/>
      <c r="AIQ31" s="569"/>
      <c r="AIR31" s="569"/>
      <c r="AIS31" s="569"/>
      <c r="AIT31" s="569"/>
      <c r="AIU31" s="569"/>
      <c r="AIV31" s="569"/>
      <c r="AIW31" s="569"/>
      <c r="AIX31" s="569"/>
      <c r="AIY31" s="569"/>
      <c r="AIZ31" s="569"/>
      <c r="AJA31" s="569"/>
      <c r="AJB31" s="569"/>
      <c r="AJC31" s="569"/>
      <c r="AJD31" s="569"/>
      <c r="AJE31" s="569"/>
      <c r="AJF31" s="569"/>
      <c r="AJG31" s="569"/>
      <c r="AJH31" s="569"/>
      <c r="AJI31" s="569"/>
      <c r="AJJ31" s="569"/>
      <c r="AJK31" s="569"/>
      <c r="AJL31" s="569"/>
      <c r="AJM31" s="569"/>
      <c r="AJN31" s="569"/>
      <c r="AJO31" s="569"/>
      <c r="AJP31" s="569"/>
      <c r="AJQ31" s="569"/>
      <c r="AJR31" s="569"/>
      <c r="AJS31" s="569"/>
      <c r="AJT31" s="569"/>
      <c r="AJU31" s="569"/>
      <c r="AJV31" s="569"/>
      <c r="AJW31" s="569"/>
      <c r="AJX31" s="569"/>
      <c r="AJY31" s="569"/>
      <c r="AJZ31" s="569"/>
      <c r="AKA31" s="569"/>
      <c r="AKB31" s="569"/>
      <c r="AKC31" s="569"/>
      <c r="AKD31" s="569"/>
      <c r="AKE31" s="569"/>
      <c r="AKF31" s="569"/>
      <c r="AKG31" s="569"/>
      <c r="AKH31" s="569"/>
      <c r="AKI31" s="569"/>
      <c r="AKJ31" s="569"/>
      <c r="AKK31" s="569"/>
      <c r="AKL31" s="569"/>
      <c r="AKM31" s="569"/>
      <c r="AKN31" s="569"/>
      <c r="AKO31" s="569"/>
      <c r="AKP31" s="569"/>
      <c r="AKQ31" s="569"/>
      <c r="AKR31" s="569"/>
      <c r="AKS31" s="569"/>
      <c r="AKT31" s="569"/>
      <c r="AKU31" s="569"/>
      <c r="AKV31" s="569"/>
      <c r="AKW31" s="569"/>
      <c r="AKX31" s="569"/>
      <c r="AKY31" s="569"/>
      <c r="AKZ31" s="569"/>
      <c r="ALA31" s="569"/>
      <c r="ALB31" s="569"/>
      <c r="ALC31" s="569"/>
      <c r="ALD31" s="569"/>
      <c r="ALE31" s="569"/>
      <c r="ALF31" s="569"/>
      <c r="ALG31" s="569"/>
      <c r="ALH31" s="569"/>
      <c r="ALI31" s="569"/>
      <c r="ALJ31" s="569"/>
      <c r="ALK31" s="569"/>
      <c r="ALL31" s="569"/>
      <c r="ALM31" s="569"/>
      <c r="ALN31" s="569"/>
      <c r="ALO31" s="569"/>
      <c r="ALP31" s="569"/>
      <c r="ALQ31" s="569"/>
      <c r="ALR31" s="569"/>
      <c r="ALS31" s="569"/>
      <c r="ALT31" s="569"/>
      <c r="ALU31" s="569"/>
      <c r="ALV31" s="569"/>
      <c r="ALW31" s="569"/>
      <c r="ALX31" s="569"/>
      <c r="ALY31" s="569"/>
      <c r="ALZ31" s="569"/>
      <c r="AMA31" s="569"/>
      <c r="AMB31" s="569"/>
      <c r="AMC31" s="569"/>
      <c r="AMD31" s="569"/>
      <c r="AME31" s="569"/>
      <c r="AMF31" s="569"/>
      <c r="AMG31" s="569"/>
      <c r="AMH31" s="569"/>
      <c r="AMI31" s="569"/>
      <c r="AMJ31" s="569"/>
      <c r="AMK31" s="569"/>
      <c r="AML31" s="569"/>
      <c r="AMM31" s="569"/>
      <c r="AMN31" s="569"/>
      <c r="AMO31" s="569"/>
      <c r="AMP31" s="569"/>
      <c r="AMQ31" s="569"/>
      <c r="AMR31" s="569"/>
      <c r="AMS31" s="569"/>
      <c r="AMT31" s="569"/>
      <c r="AMU31" s="569"/>
      <c r="AMV31" s="569"/>
      <c r="AMW31" s="569"/>
      <c r="AMX31" s="569"/>
      <c r="AMY31" s="569"/>
      <c r="AMZ31" s="569"/>
      <c r="ANA31" s="569"/>
      <c r="ANB31" s="569"/>
      <c r="ANC31" s="569"/>
      <c r="AND31" s="569"/>
      <c r="ANE31" s="569"/>
      <c r="ANF31" s="569"/>
      <c r="ANG31" s="569"/>
      <c r="ANH31" s="569"/>
      <c r="ANI31" s="569"/>
      <c r="ANJ31" s="569"/>
      <c r="ANK31" s="569"/>
      <c r="ANL31" s="569"/>
      <c r="ANM31" s="569"/>
      <c r="ANN31" s="569"/>
      <c r="ANO31" s="569"/>
      <c r="ANP31" s="569"/>
      <c r="ANQ31" s="569"/>
      <c r="ANR31" s="569"/>
      <c r="ANS31" s="569"/>
      <c r="ANT31" s="569"/>
      <c r="ANU31" s="569"/>
      <c r="ANV31" s="569"/>
      <c r="ANW31" s="569"/>
      <c r="ANX31" s="569"/>
      <c r="ANY31" s="569"/>
      <c r="ANZ31" s="569"/>
      <c r="AOA31" s="569"/>
      <c r="AOB31" s="569"/>
      <c r="AOC31" s="569"/>
      <c r="AOD31" s="569"/>
      <c r="AOE31" s="569"/>
      <c r="AOF31" s="569"/>
      <c r="AOG31" s="569"/>
      <c r="AOH31" s="569"/>
      <c r="AOI31" s="569"/>
      <c r="AOJ31" s="569"/>
      <c r="AOK31" s="569"/>
      <c r="AOL31" s="569"/>
      <c r="AOM31" s="569"/>
      <c r="AON31" s="569"/>
      <c r="AOO31" s="569"/>
      <c r="AOP31" s="569"/>
      <c r="AOQ31" s="569"/>
      <c r="AOR31" s="569"/>
      <c r="AOS31" s="569"/>
      <c r="AOT31" s="569"/>
      <c r="AOU31" s="569"/>
      <c r="AOV31" s="569"/>
      <c r="AOW31" s="569"/>
      <c r="AOX31" s="569"/>
      <c r="AOY31" s="569"/>
      <c r="AOZ31" s="569"/>
      <c r="APA31" s="569"/>
      <c r="APB31" s="569"/>
      <c r="APC31" s="569"/>
      <c r="APD31" s="569"/>
      <c r="APE31" s="569"/>
      <c r="APF31" s="569"/>
      <c r="APG31" s="569"/>
      <c r="APH31" s="569"/>
      <c r="API31" s="569"/>
      <c r="APJ31" s="569"/>
      <c r="APK31" s="569"/>
      <c r="APL31" s="569"/>
      <c r="APM31" s="569"/>
      <c r="APN31" s="569"/>
      <c r="APO31" s="569"/>
      <c r="APP31" s="569"/>
      <c r="APQ31" s="569"/>
      <c r="APR31" s="569"/>
      <c r="APS31" s="569"/>
      <c r="APT31" s="569"/>
      <c r="APU31" s="569"/>
      <c r="APV31" s="569"/>
      <c r="APW31" s="569"/>
      <c r="APX31" s="569"/>
      <c r="APY31" s="569"/>
      <c r="APZ31" s="569"/>
      <c r="AQA31" s="569"/>
      <c r="AQB31" s="569"/>
      <c r="AQC31" s="569"/>
      <c r="AQD31" s="569"/>
      <c r="AQE31" s="569"/>
      <c r="AQF31" s="569"/>
      <c r="AQG31" s="569"/>
      <c r="AQH31" s="569"/>
      <c r="AQI31" s="569"/>
      <c r="AQJ31" s="569"/>
      <c r="AQK31" s="569"/>
      <c r="AQL31" s="569"/>
      <c r="AQM31" s="569"/>
      <c r="AQN31" s="569"/>
      <c r="AQO31" s="569"/>
      <c r="AQP31" s="569"/>
      <c r="AQQ31" s="569"/>
      <c r="AQR31" s="569"/>
      <c r="AQS31" s="569"/>
      <c r="AQT31" s="569"/>
      <c r="AQU31" s="569"/>
      <c r="AQV31" s="569"/>
      <c r="AQW31" s="569"/>
      <c r="AQX31" s="569"/>
      <c r="AQY31" s="569"/>
      <c r="AQZ31" s="569"/>
      <c r="ARA31" s="569"/>
      <c r="ARB31" s="569"/>
      <c r="ARC31" s="569"/>
      <c r="ARD31" s="569"/>
      <c r="ARE31" s="569"/>
      <c r="ARF31" s="569"/>
      <c r="ARG31" s="569"/>
      <c r="ARH31" s="569"/>
      <c r="ARI31" s="569"/>
      <c r="ARJ31" s="569"/>
      <c r="ARK31" s="569"/>
      <c r="ARL31" s="569"/>
      <c r="ARM31" s="569"/>
      <c r="ARN31" s="569"/>
      <c r="ARO31" s="569"/>
      <c r="ARP31" s="569"/>
      <c r="ARQ31" s="569"/>
      <c r="ARR31" s="569"/>
      <c r="ARS31" s="569"/>
      <c r="ART31" s="569"/>
      <c r="ARU31" s="569"/>
      <c r="ARV31" s="569"/>
      <c r="ARW31" s="569"/>
      <c r="ARX31" s="569"/>
      <c r="ARY31" s="569"/>
      <c r="ARZ31" s="569"/>
      <c r="ASA31" s="569"/>
      <c r="ASB31" s="569"/>
      <c r="ASC31" s="569"/>
      <c r="ASD31" s="569"/>
      <c r="ASE31" s="569"/>
      <c r="ASF31" s="569"/>
      <c r="ASG31" s="569"/>
      <c r="ASH31" s="569"/>
      <c r="ASI31" s="569"/>
      <c r="ASJ31" s="569"/>
      <c r="ASK31" s="569"/>
      <c r="ASL31" s="569"/>
      <c r="ASM31" s="569"/>
      <c r="ASN31" s="569"/>
      <c r="ASO31" s="569"/>
      <c r="ASP31" s="569"/>
      <c r="ASQ31" s="569"/>
      <c r="ASR31" s="569"/>
      <c r="ASS31" s="569"/>
      <c r="AST31" s="569"/>
      <c r="ASU31" s="569"/>
      <c r="ASV31" s="569"/>
      <c r="ASW31" s="569"/>
      <c r="ASX31" s="569"/>
      <c r="ASY31" s="569"/>
      <c r="ASZ31" s="569"/>
      <c r="ATA31" s="569"/>
      <c r="ATB31" s="569"/>
      <c r="ATC31" s="569"/>
      <c r="ATD31" s="569"/>
      <c r="ATE31" s="569"/>
      <c r="ATF31" s="569"/>
      <c r="ATG31" s="569"/>
      <c r="ATH31" s="569"/>
      <c r="ATI31" s="569"/>
      <c r="ATJ31" s="569"/>
      <c r="ATK31" s="569"/>
      <c r="ATL31" s="569"/>
      <c r="ATM31" s="569"/>
      <c r="ATN31" s="569"/>
      <c r="ATO31" s="569"/>
      <c r="ATP31" s="569"/>
      <c r="ATQ31" s="569"/>
      <c r="ATR31" s="569"/>
      <c r="ATS31" s="569"/>
      <c r="ATT31" s="569"/>
      <c r="ATU31" s="569"/>
      <c r="ATV31" s="569"/>
      <c r="ATW31" s="569"/>
      <c r="ATX31" s="569"/>
      <c r="ATY31" s="569"/>
      <c r="ATZ31" s="569"/>
      <c r="AUA31" s="569"/>
      <c r="AUB31" s="569"/>
      <c r="AUC31" s="569"/>
      <c r="AUD31" s="569"/>
      <c r="AUE31" s="569"/>
      <c r="AUF31" s="569"/>
      <c r="AUG31" s="569"/>
      <c r="AUH31" s="569"/>
      <c r="AUI31" s="569"/>
      <c r="AUJ31" s="569"/>
      <c r="AUK31" s="569"/>
      <c r="AUL31" s="569"/>
      <c r="AUM31" s="569"/>
      <c r="AUN31" s="569"/>
      <c r="AUO31" s="569"/>
      <c r="AUP31" s="569"/>
      <c r="AUQ31" s="569"/>
      <c r="AUR31" s="569"/>
      <c r="AUS31" s="569"/>
      <c r="AUT31" s="569"/>
      <c r="AUU31" s="569"/>
      <c r="AUV31" s="569"/>
      <c r="AUW31" s="569"/>
      <c r="AUX31" s="569"/>
      <c r="AUY31" s="569"/>
      <c r="AUZ31" s="569"/>
      <c r="AVA31" s="569"/>
      <c r="AVB31" s="569"/>
      <c r="AVC31" s="569"/>
      <c r="AVD31" s="569"/>
      <c r="AVE31" s="569"/>
      <c r="AVF31" s="569"/>
      <c r="AVG31" s="569"/>
      <c r="AVH31" s="569"/>
      <c r="AVI31" s="569"/>
      <c r="AVJ31" s="569"/>
      <c r="AVK31" s="569"/>
      <c r="AVL31" s="569"/>
      <c r="AVM31" s="569"/>
      <c r="AVN31" s="569"/>
      <c r="AVO31" s="569"/>
      <c r="AVP31" s="569"/>
      <c r="AVQ31" s="569"/>
      <c r="AVR31" s="569"/>
      <c r="AVS31" s="569"/>
      <c r="AVT31" s="569"/>
      <c r="AVU31" s="569"/>
      <c r="AVV31" s="569"/>
      <c r="AVW31" s="569"/>
      <c r="AVX31" s="569"/>
      <c r="AVY31" s="569"/>
      <c r="AVZ31" s="569"/>
      <c r="AWA31" s="569"/>
      <c r="AWB31" s="569"/>
      <c r="AWC31" s="569"/>
      <c r="AWD31" s="569"/>
      <c r="AWE31" s="569"/>
      <c r="AWF31" s="569"/>
      <c r="AWG31" s="569"/>
      <c r="AWH31" s="569"/>
      <c r="AWI31" s="569"/>
      <c r="AWJ31" s="569"/>
      <c r="AWK31" s="569"/>
      <c r="AWL31" s="569"/>
      <c r="AWM31" s="569"/>
      <c r="AWN31" s="569"/>
      <c r="AWO31" s="569"/>
      <c r="AWP31" s="569"/>
      <c r="AWQ31" s="569"/>
      <c r="AWR31" s="569"/>
      <c r="AWS31" s="569"/>
      <c r="AWT31" s="569"/>
      <c r="AWU31" s="569"/>
      <c r="AWV31" s="569"/>
      <c r="AWW31" s="569"/>
      <c r="AWX31" s="569"/>
      <c r="AWY31" s="569"/>
      <c r="AWZ31" s="569"/>
      <c r="AXA31" s="569"/>
      <c r="AXB31" s="569"/>
      <c r="AXC31" s="569"/>
      <c r="AXD31" s="569"/>
      <c r="AXE31" s="569"/>
      <c r="AXF31" s="569"/>
      <c r="AXG31" s="569"/>
      <c r="AXH31" s="569"/>
      <c r="AXI31" s="569"/>
      <c r="AXJ31" s="569"/>
      <c r="AXK31" s="569"/>
      <c r="AXL31" s="569"/>
      <c r="AXM31" s="569"/>
      <c r="AXN31" s="569"/>
      <c r="AXO31" s="569"/>
      <c r="AXP31" s="569"/>
      <c r="AXQ31" s="569"/>
      <c r="AXR31" s="569"/>
      <c r="AXS31" s="569"/>
      <c r="AXT31" s="569"/>
      <c r="AXU31" s="569"/>
      <c r="AXV31" s="569"/>
      <c r="AXW31" s="569"/>
      <c r="AXX31" s="569"/>
      <c r="AXY31" s="569"/>
      <c r="AXZ31" s="569"/>
      <c r="AYA31" s="569"/>
      <c r="AYB31" s="569"/>
      <c r="AYC31" s="569"/>
      <c r="AYD31" s="569"/>
      <c r="AYE31" s="569"/>
      <c r="AYF31" s="569"/>
      <c r="AYG31" s="569"/>
      <c r="AYH31" s="569"/>
      <c r="AYI31" s="569"/>
      <c r="AYJ31" s="569"/>
      <c r="AYK31" s="569"/>
      <c r="AYL31" s="569"/>
      <c r="AYM31" s="569"/>
      <c r="AYN31" s="569"/>
      <c r="AYO31" s="569"/>
      <c r="AYP31" s="569"/>
      <c r="AYQ31" s="569"/>
      <c r="AYR31" s="569"/>
      <c r="AYS31" s="569"/>
      <c r="AYT31" s="569"/>
      <c r="AYU31" s="569"/>
      <c r="AYV31" s="569"/>
      <c r="AYW31" s="569"/>
      <c r="AYX31" s="569"/>
      <c r="AYY31" s="569"/>
      <c r="AYZ31" s="569"/>
      <c r="AZA31" s="569"/>
      <c r="AZB31" s="569"/>
      <c r="AZC31" s="569"/>
      <c r="AZD31" s="569"/>
      <c r="AZE31" s="569"/>
      <c r="AZF31" s="569"/>
      <c r="AZG31" s="569"/>
      <c r="AZH31" s="569"/>
      <c r="AZI31" s="569"/>
      <c r="AZJ31" s="569"/>
      <c r="AZK31" s="569"/>
      <c r="AZL31" s="569"/>
      <c r="AZM31" s="569"/>
      <c r="AZN31" s="569"/>
      <c r="AZO31" s="569"/>
      <c r="AZP31" s="569"/>
      <c r="AZQ31" s="569"/>
      <c r="AZR31" s="569"/>
      <c r="AZS31" s="569"/>
      <c r="AZT31" s="569"/>
      <c r="AZU31" s="569"/>
      <c r="AZV31" s="569"/>
      <c r="AZW31" s="569"/>
      <c r="AZX31" s="569"/>
      <c r="AZY31" s="569"/>
      <c r="AZZ31" s="569"/>
      <c r="BAA31" s="569"/>
      <c r="BAB31" s="569"/>
      <c r="BAC31" s="569"/>
      <c r="BAD31" s="569"/>
      <c r="BAE31" s="569"/>
      <c r="BAF31" s="569"/>
      <c r="BAG31" s="569"/>
      <c r="BAH31" s="569"/>
      <c r="BAI31" s="569"/>
      <c r="BAJ31" s="569"/>
      <c r="BAK31" s="569"/>
      <c r="BAL31" s="569"/>
      <c r="BAM31" s="569"/>
      <c r="BAN31" s="569"/>
      <c r="BAO31" s="569"/>
      <c r="BAP31" s="569"/>
      <c r="BAQ31" s="569"/>
      <c r="BAR31" s="569"/>
      <c r="BAS31" s="569"/>
      <c r="BAT31" s="569"/>
      <c r="BAU31" s="569"/>
      <c r="BAV31" s="569"/>
      <c r="BAW31" s="569"/>
      <c r="BAX31" s="569"/>
      <c r="BAY31" s="569"/>
      <c r="BAZ31" s="569"/>
      <c r="BBA31" s="569"/>
      <c r="BBB31" s="569"/>
      <c r="BBC31" s="569"/>
      <c r="BBD31" s="569"/>
      <c r="BBE31" s="569"/>
      <c r="BBF31" s="569"/>
      <c r="BBG31" s="569"/>
      <c r="BBH31" s="569"/>
      <c r="BBI31" s="569"/>
      <c r="BBJ31" s="569"/>
      <c r="BBK31" s="569"/>
      <c r="BBL31" s="569"/>
      <c r="BBM31" s="569"/>
      <c r="BBN31" s="569"/>
      <c r="BBO31" s="569"/>
      <c r="BBP31" s="569"/>
      <c r="BBQ31" s="569"/>
      <c r="BBR31" s="569"/>
      <c r="BBS31" s="569"/>
      <c r="BBT31" s="569"/>
      <c r="BBU31" s="569"/>
      <c r="BBV31" s="569"/>
      <c r="BBW31" s="569"/>
      <c r="BBX31" s="569"/>
      <c r="BBY31" s="569"/>
      <c r="BBZ31" s="569"/>
      <c r="BCA31" s="569"/>
      <c r="BCB31" s="569"/>
      <c r="BCC31" s="569"/>
      <c r="BCD31" s="569"/>
      <c r="BCE31" s="569"/>
      <c r="BCF31" s="569"/>
      <c r="BCG31" s="569"/>
      <c r="BCH31" s="569"/>
      <c r="BCI31" s="569"/>
      <c r="BCJ31" s="569"/>
      <c r="BCK31" s="569"/>
      <c r="BCL31" s="569"/>
      <c r="BCM31" s="569"/>
      <c r="BCN31" s="569"/>
      <c r="BCO31" s="569"/>
      <c r="BCP31" s="569"/>
      <c r="BCQ31" s="569"/>
      <c r="BCR31" s="569"/>
      <c r="BCS31" s="569"/>
      <c r="BCT31" s="569"/>
      <c r="BCU31" s="569"/>
      <c r="BCV31" s="569"/>
      <c r="BCW31" s="569"/>
      <c r="BCX31" s="569"/>
      <c r="BCY31" s="569"/>
      <c r="BCZ31" s="569"/>
      <c r="BDA31" s="569"/>
      <c r="BDB31" s="569"/>
      <c r="BDC31" s="569"/>
      <c r="BDD31" s="569"/>
      <c r="BDE31" s="569"/>
      <c r="BDF31" s="569"/>
      <c r="BDG31" s="569"/>
      <c r="BDH31" s="569"/>
      <c r="BDI31" s="569"/>
      <c r="BDJ31" s="569"/>
      <c r="BDK31" s="569"/>
      <c r="BDL31" s="569"/>
      <c r="BDM31" s="569"/>
      <c r="BDN31" s="569"/>
      <c r="BDO31" s="569"/>
      <c r="BDP31" s="569"/>
      <c r="BDQ31" s="569"/>
      <c r="BDR31" s="569"/>
      <c r="BDS31" s="569"/>
      <c r="BDT31" s="569"/>
      <c r="BDU31" s="569"/>
      <c r="BDV31" s="569"/>
      <c r="BDW31" s="569"/>
      <c r="BDX31" s="569"/>
      <c r="BDY31" s="569"/>
      <c r="BDZ31" s="569"/>
      <c r="BEA31" s="569"/>
      <c r="BEB31" s="569"/>
      <c r="BEC31" s="569"/>
      <c r="BED31" s="569"/>
      <c r="BEE31" s="569"/>
      <c r="BEF31" s="569"/>
      <c r="BEG31" s="569"/>
      <c r="BEH31" s="569"/>
      <c r="BEI31" s="569"/>
      <c r="BEJ31" s="569"/>
      <c r="BEK31" s="569"/>
      <c r="BEL31" s="569"/>
      <c r="BEM31" s="569"/>
      <c r="BEN31" s="569"/>
      <c r="BEO31" s="569"/>
      <c r="BEP31" s="569"/>
      <c r="BEQ31" s="569"/>
      <c r="BER31" s="569"/>
      <c r="BES31" s="569"/>
      <c r="BET31" s="569"/>
      <c r="BEU31" s="569"/>
      <c r="BEV31" s="569"/>
      <c r="BEW31" s="569"/>
      <c r="BEX31" s="569"/>
      <c r="BEY31" s="569"/>
      <c r="BEZ31" s="569"/>
      <c r="BFA31" s="569"/>
      <c r="BFB31" s="569"/>
      <c r="BFC31" s="569"/>
      <c r="BFD31" s="569"/>
      <c r="BFE31" s="569"/>
      <c r="BFF31" s="569"/>
      <c r="BFG31" s="569"/>
      <c r="BFH31" s="569"/>
      <c r="BFI31" s="569"/>
      <c r="BFJ31" s="569"/>
      <c r="BFK31" s="569"/>
      <c r="BFL31" s="569"/>
      <c r="BFM31" s="569"/>
      <c r="BFN31" s="569"/>
      <c r="BFO31" s="569"/>
      <c r="BFP31" s="569"/>
      <c r="BFQ31" s="569"/>
      <c r="BFR31" s="569"/>
      <c r="BFS31" s="569"/>
      <c r="BFT31" s="569"/>
      <c r="BFU31" s="569"/>
      <c r="BFV31" s="569"/>
      <c r="BFW31" s="569"/>
      <c r="BFX31" s="569"/>
      <c r="BFY31" s="569"/>
      <c r="BFZ31" s="569"/>
      <c r="BGA31" s="569"/>
      <c r="BGB31" s="569"/>
      <c r="BGC31" s="569"/>
      <c r="BGD31" s="569"/>
      <c r="BGE31" s="569"/>
      <c r="BGF31" s="569"/>
      <c r="BGG31" s="569"/>
      <c r="BGH31" s="569"/>
      <c r="BGI31" s="569"/>
      <c r="BGJ31" s="569"/>
      <c r="BGK31" s="569"/>
      <c r="BGL31" s="569"/>
      <c r="BGM31" s="569"/>
      <c r="BGN31" s="569"/>
      <c r="BGO31" s="569"/>
      <c r="BGP31" s="569"/>
      <c r="BGQ31" s="569"/>
      <c r="BGR31" s="569"/>
      <c r="BGS31" s="569"/>
      <c r="BGT31" s="569"/>
      <c r="BGU31" s="569"/>
      <c r="BGV31" s="569"/>
      <c r="BGW31" s="569"/>
      <c r="BGX31" s="569"/>
      <c r="BGY31" s="569"/>
      <c r="BGZ31" s="569"/>
      <c r="BHA31" s="569"/>
      <c r="BHB31" s="569"/>
      <c r="BHC31" s="569"/>
      <c r="BHD31" s="569"/>
      <c r="BHE31" s="569"/>
      <c r="BHF31" s="569"/>
      <c r="BHG31" s="569"/>
      <c r="BHH31" s="569"/>
      <c r="BHI31" s="569"/>
      <c r="BHJ31" s="569"/>
      <c r="BHK31" s="569"/>
      <c r="BHL31" s="569"/>
      <c r="BHM31" s="569"/>
      <c r="BHN31" s="569"/>
      <c r="BHO31" s="569"/>
      <c r="BHP31" s="569"/>
      <c r="BHQ31" s="569"/>
      <c r="BHR31" s="569"/>
      <c r="BHS31" s="569"/>
      <c r="BHT31" s="569"/>
      <c r="BHU31" s="569"/>
      <c r="BHV31" s="569"/>
      <c r="BHW31" s="569"/>
      <c r="BHX31" s="569"/>
      <c r="BHY31" s="569"/>
      <c r="BHZ31" s="569"/>
      <c r="BIA31" s="569"/>
      <c r="BIB31" s="569"/>
      <c r="BIC31" s="569"/>
      <c r="BID31" s="569"/>
      <c r="BIE31" s="569"/>
      <c r="BIF31" s="569"/>
      <c r="BIG31" s="569"/>
      <c r="BIH31" s="569"/>
      <c r="BII31" s="569"/>
      <c r="BIJ31" s="569"/>
      <c r="BIK31" s="569"/>
      <c r="BIL31" s="569"/>
      <c r="BIM31" s="569"/>
      <c r="BIN31" s="569"/>
      <c r="BIO31" s="569"/>
      <c r="BIP31" s="569"/>
      <c r="BIQ31" s="569"/>
      <c r="BIR31" s="569"/>
      <c r="BIS31" s="569"/>
      <c r="BIT31" s="569"/>
      <c r="BIU31" s="569"/>
      <c r="BIV31" s="569"/>
      <c r="BIW31" s="569"/>
      <c r="BIX31" s="569"/>
      <c r="BIY31" s="569"/>
      <c r="BIZ31" s="569"/>
      <c r="BJA31" s="569"/>
      <c r="BJB31" s="569"/>
      <c r="BJC31" s="569"/>
      <c r="BJD31" s="569"/>
      <c r="BJE31" s="569"/>
      <c r="BJF31" s="569"/>
      <c r="BJG31" s="569"/>
      <c r="BJH31" s="569"/>
      <c r="BJI31" s="569"/>
      <c r="BJJ31" s="569"/>
      <c r="BJK31" s="569"/>
      <c r="BJL31" s="569"/>
      <c r="BJM31" s="569"/>
      <c r="BJN31" s="569"/>
      <c r="BJO31" s="569"/>
      <c r="BJP31" s="569"/>
      <c r="BJQ31" s="569"/>
      <c r="BJR31" s="569"/>
      <c r="BJS31" s="569"/>
      <c r="BJT31" s="569"/>
      <c r="BJU31" s="569"/>
      <c r="BJV31" s="569"/>
      <c r="BJW31" s="569"/>
      <c r="BJX31" s="569"/>
      <c r="BJY31" s="569"/>
      <c r="BJZ31" s="569"/>
      <c r="BKA31" s="569"/>
      <c r="BKB31" s="569"/>
      <c r="BKC31" s="569"/>
      <c r="BKD31" s="569"/>
      <c r="BKE31" s="569"/>
      <c r="BKF31" s="569"/>
      <c r="BKG31" s="569"/>
      <c r="BKH31" s="569"/>
      <c r="BKI31" s="569"/>
      <c r="BKJ31" s="569"/>
      <c r="BKK31" s="569"/>
      <c r="BKL31" s="569"/>
      <c r="BKM31" s="569"/>
      <c r="BKN31" s="569"/>
      <c r="BKO31" s="569"/>
      <c r="BKP31" s="569"/>
      <c r="BKQ31" s="569"/>
      <c r="BKR31" s="569"/>
      <c r="BKS31" s="569"/>
      <c r="BKT31" s="569"/>
      <c r="BKU31" s="569"/>
      <c r="BKV31" s="569"/>
      <c r="BKW31" s="569"/>
      <c r="BKX31" s="569"/>
      <c r="BKY31" s="569"/>
      <c r="BKZ31" s="569"/>
      <c r="BLA31" s="569"/>
      <c r="BLB31" s="569"/>
      <c r="BLC31" s="569"/>
      <c r="BLD31" s="569"/>
      <c r="BLE31" s="569"/>
      <c r="BLF31" s="569"/>
      <c r="BLG31" s="569"/>
      <c r="BLH31" s="569"/>
      <c r="BLI31" s="569"/>
      <c r="BLJ31" s="569"/>
      <c r="BLK31" s="569"/>
      <c r="BLL31" s="569"/>
      <c r="BLM31" s="569"/>
      <c r="BLN31" s="569"/>
      <c r="BLO31" s="569"/>
      <c r="BLP31" s="569"/>
      <c r="BLQ31" s="569"/>
      <c r="BLR31" s="569"/>
      <c r="BLS31" s="569"/>
      <c r="BLT31" s="569"/>
      <c r="BLU31" s="569"/>
      <c r="BLV31" s="569"/>
      <c r="BLW31" s="569"/>
      <c r="BLX31" s="569"/>
      <c r="BLY31" s="569"/>
      <c r="BLZ31" s="569"/>
      <c r="BMA31" s="569"/>
      <c r="BMB31" s="569"/>
      <c r="BMC31" s="569"/>
      <c r="BMD31" s="569"/>
      <c r="BME31" s="569"/>
      <c r="BMF31" s="569"/>
      <c r="BMG31" s="569"/>
      <c r="BMH31" s="569"/>
      <c r="BMI31" s="569"/>
      <c r="BMJ31" s="569"/>
      <c r="BMK31" s="569"/>
      <c r="BML31" s="569"/>
      <c r="BMM31" s="569"/>
      <c r="BMN31" s="569"/>
      <c r="BMO31" s="569"/>
      <c r="BMP31" s="569"/>
      <c r="BMQ31" s="569"/>
      <c r="BMR31" s="569"/>
      <c r="BMS31" s="569"/>
      <c r="BMT31" s="569"/>
      <c r="BMU31" s="569"/>
      <c r="BMV31" s="569"/>
      <c r="BMW31" s="569"/>
      <c r="BMX31" s="569"/>
      <c r="BMY31" s="569"/>
      <c r="BMZ31" s="569"/>
      <c r="BNA31" s="569"/>
      <c r="BNB31" s="569"/>
      <c r="BNC31" s="569"/>
      <c r="BND31" s="569"/>
      <c r="BNE31" s="569"/>
      <c r="BNF31" s="569"/>
      <c r="BNG31" s="569"/>
      <c r="BNH31" s="569"/>
      <c r="BNI31" s="569"/>
      <c r="BNJ31" s="569"/>
      <c r="BNK31" s="569"/>
      <c r="BNL31" s="569"/>
      <c r="BNM31" s="569"/>
      <c r="BNN31" s="569"/>
      <c r="BNO31" s="569"/>
      <c r="BNP31" s="569"/>
      <c r="BNQ31" s="569"/>
      <c r="BNR31" s="569"/>
      <c r="BNS31" s="569"/>
      <c r="BNT31" s="569"/>
      <c r="BNU31" s="569"/>
      <c r="BNV31" s="569"/>
      <c r="BNW31" s="569"/>
      <c r="BNX31" s="569"/>
      <c r="BNY31" s="569"/>
      <c r="BNZ31" s="569"/>
      <c r="BOA31" s="569"/>
      <c r="BOB31" s="569"/>
      <c r="BOC31" s="569"/>
      <c r="BOD31" s="569"/>
      <c r="BOE31" s="569"/>
      <c r="BOF31" s="569"/>
      <c r="BOG31" s="569"/>
      <c r="BOH31" s="569"/>
      <c r="BOI31" s="569"/>
      <c r="BOJ31" s="569"/>
      <c r="BOK31" s="569"/>
      <c r="BOL31" s="569"/>
      <c r="BOM31" s="569"/>
      <c r="BON31" s="569"/>
      <c r="BOO31" s="569"/>
      <c r="BOP31" s="569"/>
      <c r="BOQ31" s="569"/>
      <c r="BOR31" s="569"/>
      <c r="BOS31" s="569"/>
      <c r="BOT31" s="569"/>
      <c r="BOU31" s="569"/>
      <c r="BOV31" s="569"/>
      <c r="BOW31" s="569"/>
      <c r="BOX31" s="569"/>
      <c r="BOY31" s="569"/>
      <c r="BOZ31" s="569"/>
      <c r="BPA31" s="569"/>
      <c r="BPB31" s="569"/>
      <c r="BPC31" s="569"/>
      <c r="BPD31" s="569"/>
      <c r="BPE31" s="569"/>
      <c r="BPF31" s="569"/>
      <c r="BPG31" s="569"/>
      <c r="BPH31" s="569"/>
      <c r="BPI31" s="569"/>
      <c r="BPJ31" s="569"/>
      <c r="BPK31" s="569"/>
      <c r="BPL31" s="569"/>
      <c r="BPM31" s="569"/>
      <c r="BPN31" s="569"/>
      <c r="BPO31" s="569"/>
      <c r="BPP31" s="569"/>
      <c r="BPQ31" s="569"/>
      <c r="BPR31" s="569"/>
      <c r="BPS31" s="569"/>
      <c r="BPT31" s="569"/>
      <c r="BPU31" s="569"/>
      <c r="BPV31" s="569"/>
      <c r="BPW31" s="569"/>
      <c r="BPX31" s="569"/>
      <c r="BPY31" s="569"/>
      <c r="BPZ31" s="569"/>
      <c r="BQA31" s="569"/>
      <c r="BQB31" s="569"/>
      <c r="BQC31" s="569"/>
      <c r="BQD31" s="569"/>
      <c r="BQE31" s="569"/>
      <c r="BQF31" s="569"/>
      <c r="BQG31" s="569"/>
      <c r="BQH31" s="569"/>
      <c r="BQI31" s="569"/>
      <c r="BQJ31" s="569"/>
      <c r="BQK31" s="569"/>
      <c r="BQL31" s="569"/>
      <c r="BQM31" s="569"/>
      <c r="BQN31" s="569"/>
      <c r="BQO31" s="569"/>
      <c r="BQP31" s="569"/>
      <c r="BQQ31" s="569"/>
      <c r="BQR31" s="569"/>
      <c r="BQS31" s="569"/>
      <c r="BQT31" s="569"/>
      <c r="BQU31" s="569"/>
      <c r="BQV31" s="569"/>
      <c r="BQW31" s="569"/>
      <c r="BQX31" s="569"/>
      <c r="BQY31" s="569"/>
      <c r="BQZ31" s="569"/>
      <c r="BRA31" s="569"/>
      <c r="BRB31" s="569"/>
      <c r="BRC31" s="569"/>
      <c r="BRD31" s="569"/>
      <c r="BRE31" s="569"/>
      <c r="BRF31" s="569"/>
      <c r="BRG31" s="569"/>
      <c r="BRH31" s="569"/>
      <c r="BRI31" s="569"/>
      <c r="BRJ31" s="569"/>
      <c r="BRK31" s="569"/>
      <c r="BRL31" s="569"/>
      <c r="BRM31" s="569"/>
      <c r="BRN31" s="569"/>
      <c r="BRO31" s="569"/>
      <c r="BRP31" s="569"/>
      <c r="BRQ31" s="569"/>
      <c r="BRR31" s="569"/>
      <c r="BRS31" s="569"/>
      <c r="BRT31" s="569"/>
      <c r="BRU31" s="569"/>
      <c r="BRV31" s="569"/>
      <c r="BRW31" s="569"/>
      <c r="BRX31" s="569"/>
      <c r="BRY31" s="569"/>
      <c r="BRZ31" s="569"/>
      <c r="BSA31" s="569"/>
      <c r="BSB31" s="569"/>
      <c r="BSC31" s="569"/>
      <c r="BSD31" s="569"/>
      <c r="BSE31" s="569"/>
      <c r="BSF31" s="569"/>
      <c r="BSG31" s="569"/>
      <c r="BSH31" s="569"/>
      <c r="BSI31" s="569"/>
      <c r="BSJ31" s="569"/>
      <c r="BSK31" s="569"/>
      <c r="BSL31" s="569"/>
      <c r="BSM31" s="569"/>
      <c r="BSN31" s="569"/>
      <c r="BSO31" s="569"/>
      <c r="BSP31" s="569"/>
      <c r="BSQ31" s="569"/>
      <c r="BSR31" s="569"/>
      <c r="BSS31" s="569"/>
      <c r="BST31" s="569"/>
      <c r="BSU31" s="569"/>
      <c r="BSV31" s="569"/>
      <c r="BSW31" s="569"/>
      <c r="BSX31" s="569"/>
      <c r="BSY31" s="569"/>
      <c r="BSZ31" s="569"/>
      <c r="BTA31" s="569"/>
      <c r="BTB31" s="569"/>
      <c r="BTC31" s="569"/>
      <c r="BTD31" s="569"/>
      <c r="BTE31" s="569"/>
      <c r="BTF31" s="569"/>
      <c r="BTG31" s="569"/>
      <c r="BTH31" s="569"/>
      <c r="BTI31" s="569"/>
      <c r="BTJ31" s="569"/>
      <c r="BTK31" s="569"/>
      <c r="BTL31" s="569"/>
      <c r="BTM31" s="569"/>
      <c r="BTN31" s="569"/>
      <c r="BTO31" s="569"/>
      <c r="BTP31" s="569"/>
      <c r="BTQ31" s="569"/>
      <c r="BTR31" s="569"/>
      <c r="BTS31" s="569"/>
      <c r="BTT31" s="569"/>
      <c r="BTU31" s="569"/>
      <c r="BTV31" s="569"/>
      <c r="BTW31" s="569"/>
      <c r="BTX31" s="569"/>
      <c r="BTY31" s="569"/>
      <c r="BTZ31" s="569"/>
      <c r="BUA31" s="569"/>
      <c r="BUB31" s="569"/>
      <c r="BUC31" s="569"/>
      <c r="BUD31" s="569"/>
      <c r="BUE31" s="569"/>
      <c r="BUF31" s="569"/>
      <c r="BUG31" s="569"/>
      <c r="BUH31" s="569"/>
      <c r="BUI31" s="569"/>
      <c r="BUJ31" s="569"/>
      <c r="BUK31" s="569"/>
      <c r="BUL31" s="569"/>
      <c r="BUM31" s="569"/>
      <c r="BUN31" s="569"/>
      <c r="BUO31" s="569"/>
      <c r="BUP31" s="569"/>
      <c r="BUQ31" s="569"/>
      <c r="BUR31" s="569"/>
      <c r="BUS31" s="569"/>
      <c r="BUT31" s="569"/>
      <c r="BUU31" s="569"/>
      <c r="BUV31" s="569"/>
      <c r="BUW31" s="569"/>
      <c r="BUX31" s="569"/>
      <c r="BUY31" s="569"/>
      <c r="BUZ31" s="569"/>
      <c r="BVA31" s="569"/>
      <c r="BVB31" s="569"/>
      <c r="BVC31" s="569"/>
      <c r="BVD31" s="569"/>
      <c r="BVE31" s="569"/>
      <c r="BVF31" s="569"/>
      <c r="BVG31" s="569"/>
      <c r="BVH31" s="569"/>
      <c r="BVI31" s="569"/>
      <c r="BVJ31" s="569"/>
      <c r="BVK31" s="569"/>
      <c r="BVL31" s="569"/>
      <c r="BVM31" s="569"/>
      <c r="BVN31" s="569"/>
      <c r="BVO31" s="569"/>
      <c r="BVP31" s="569"/>
      <c r="BVQ31" s="569"/>
      <c r="BVR31" s="569"/>
      <c r="BVS31" s="569"/>
      <c r="BVT31" s="569"/>
      <c r="BVU31" s="569"/>
      <c r="BVV31" s="569"/>
      <c r="BVW31" s="569"/>
      <c r="BVX31" s="569"/>
      <c r="BVY31" s="569"/>
      <c r="BVZ31" s="569"/>
      <c r="BWA31" s="569"/>
      <c r="BWB31" s="569"/>
      <c r="BWC31" s="569"/>
      <c r="BWD31" s="569"/>
      <c r="BWE31" s="569"/>
      <c r="BWF31" s="569"/>
      <c r="BWG31" s="569"/>
      <c r="BWH31" s="569"/>
      <c r="BWI31" s="569"/>
      <c r="BWJ31" s="569"/>
      <c r="BWK31" s="569"/>
      <c r="BWL31" s="569"/>
      <c r="BWM31" s="569"/>
      <c r="BWN31" s="569"/>
      <c r="BWO31" s="569"/>
      <c r="BWP31" s="569"/>
      <c r="BWQ31" s="569"/>
      <c r="BWR31" s="569"/>
      <c r="BWS31" s="569"/>
      <c r="BWT31" s="569"/>
      <c r="BWU31" s="569"/>
      <c r="BWV31" s="569"/>
      <c r="BWW31" s="569"/>
      <c r="BWX31" s="569"/>
      <c r="BWY31" s="569"/>
      <c r="BWZ31" s="569"/>
      <c r="BXA31" s="569"/>
      <c r="BXB31" s="569"/>
      <c r="BXC31" s="569"/>
      <c r="BXD31" s="569"/>
      <c r="BXE31" s="569"/>
      <c r="BXF31" s="569"/>
      <c r="BXG31" s="569"/>
      <c r="BXH31" s="569"/>
      <c r="BXI31" s="569"/>
      <c r="BXJ31" s="569"/>
      <c r="BXK31" s="569"/>
      <c r="BXL31" s="569"/>
      <c r="BXM31" s="569"/>
      <c r="BXN31" s="569"/>
      <c r="BXO31" s="569"/>
      <c r="BXP31" s="569"/>
      <c r="BXQ31" s="569"/>
      <c r="BXR31" s="569"/>
      <c r="BXS31" s="569"/>
      <c r="BXT31" s="569"/>
      <c r="BXU31" s="569"/>
      <c r="BXV31" s="569"/>
      <c r="BXW31" s="569"/>
      <c r="BXX31" s="569"/>
      <c r="BXY31" s="569"/>
      <c r="BXZ31" s="569"/>
      <c r="BYA31" s="569"/>
      <c r="BYB31" s="569"/>
      <c r="BYC31" s="569"/>
      <c r="BYD31" s="569"/>
      <c r="BYE31" s="569"/>
      <c r="BYF31" s="569"/>
      <c r="BYG31" s="569"/>
      <c r="BYH31" s="569"/>
      <c r="BYI31" s="569"/>
      <c r="BYJ31" s="569"/>
      <c r="BYK31" s="569"/>
      <c r="BYL31" s="569"/>
      <c r="BYM31" s="569"/>
      <c r="BYN31" s="569"/>
      <c r="BYO31" s="569"/>
      <c r="BYP31" s="569"/>
      <c r="BYQ31" s="569"/>
      <c r="BYR31" s="569"/>
      <c r="BYS31" s="569"/>
      <c r="BYT31" s="569"/>
      <c r="BYU31" s="569"/>
      <c r="BYV31" s="569"/>
      <c r="BYW31" s="569"/>
      <c r="BYX31" s="569"/>
      <c r="BYY31" s="569"/>
      <c r="BYZ31" s="569"/>
      <c r="BZA31" s="569"/>
      <c r="BZB31" s="569"/>
      <c r="BZC31" s="569"/>
      <c r="BZD31" s="569"/>
      <c r="BZE31" s="569"/>
      <c r="BZF31" s="569"/>
      <c r="BZG31" s="569"/>
      <c r="BZH31" s="569"/>
      <c r="BZI31" s="569"/>
      <c r="BZJ31" s="569"/>
      <c r="BZK31" s="569"/>
      <c r="BZL31" s="569"/>
      <c r="BZM31" s="569"/>
      <c r="BZN31" s="569"/>
      <c r="BZO31" s="569"/>
      <c r="BZP31" s="569"/>
      <c r="BZQ31" s="569"/>
      <c r="BZR31" s="569"/>
      <c r="BZS31" s="569"/>
      <c r="BZT31" s="569"/>
      <c r="BZU31" s="569"/>
      <c r="BZV31" s="569"/>
      <c r="BZW31" s="569"/>
      <c r="BZX31" s="569"/>
      <c r="BZY31" s="569"/>
      <c r="BZZ31" s="569"/>
      <c r="CAA31" s="569"/>
      <c r="CAB31" s="569"/>
      <c r="CAC31" s="569"/>
      <c r="CAD31" s="569"/>
      <c r="CAE31" s="569"/>
      <c r="CAF31" s="569"/>
      <c r="CAG31" s="569"/>
      <c r="CAH31" s="569"/>
      <c r="CAI31" s="569"/>
      <c r="CAJ31" s="569"/>
      <c r="CAK31" s="569"/>
      <c r="CAL31" s="569"/>
      <c r="CAM31" s="569"/>
      <c r="CAN31" s="569"/>
      <c r="CAO31" s="569"/>
      <c r="CAP31" s="569"/>
      <c r="CAQ31" s="569"/>
      <c r="CAR31" s="569"/>
      <c r="CAS31" s="569"/>
      <c r="CAT31" s="569"/>
      <c r="CAU31" s="569"/>
      <c r="CAV31" s="569"/>
      <c r="CAW31" s="569"/>
      <c r="CAX31" s="569"/>
      <c r="CAY31" s="569"/>
      <c r="CAZ31" s="569"/>
      <c r="CBA31" s="569"/>
      <c r="CBB31" s="569"/>
      <c r="CBC31" s="569"/>
      <c r="CBD31" s="569"/>
      <c r="CBE31" s="569"/>
      <c r="CBF31" s="569"/>
      <c r="CBG31" s="569"/>
      <c r="CBH31" s="569"/>
      <c r="CBI31" s="569"/>
      <c r="CBJ31" s="569"/>
      <c r="CBK31" s="569"/>
      <c r="CBL31" s="569"/>
      <c r="CBM31" s="569"/>
      <c r="CBN31" s="569"/>
      <c r="CBO31" s="569"/>
      <c r="CBP31" s="569"/>
      <c r="CBQ31" s="569"/>
      <c r="CBR31" s="569"/>
      <c r="CBS31" s="569"/>
      <c r="CBT31" s="569"/>
      <c r="CBU31" s="569"/>
      <c r="CBV31" s="569"/>
      <c r="CBW31" s="569"/>
      <c r="CBX31" s="569"/>
      <c r="CBY31" s="569"/>
      <c r="CBZ31" s="569"/>
      <c r="CCA31" s="569"/>
      <c r="CCB31" s="569"/>
      <c r="CCC31" s="569"/>
      <c r="CCD31" s="569"/>
      <c r="CCE31" s="569"/>
      <c r="CCF31" s="569"/>
      <c r="CCG31" s="569"/>
      <c r="CCH31" s="569"/>
      <c r="CCI31" s="569"/>
      <c r="CCJ31" s="569"/>
      <c r="CCK31" s="569"/>
      <c r="CCL31" s="569"/>
      <c r="CCM31" s="569"/>
      <c r="CCN31" s="569"/>
      <c r="CCO31" s="569"/>
      <c r="CCP31" s="569"/>
      <c r="CCQ31" s="569"/>
      <c r="CCR31" s="569"/>
      <c r="CCS31" s="569"/>
      <c r="CCT31" s="569"/>
      <c r="CCU31" s="569"/>
      <c r="CCV31" s="569"/>
      <c r="CCW31" s="569"/>
      <c r="CCX31" s="569"/>
      <c r="CCY31" s="569"/>
      <c r="CCZ31" s="569"/>
      <c r="CDA31" s="569"/>
      <c r="CDB31" s="569"/>
      <c r="CDC31" s="569"/>
      <c r="CDD31" s="569"/>
      <c r="CDE31" s="569"/>
      <c r="CDF31" s="569"/>
      <c r="CDG31" s="569"/>
      <c r="CDH31" s="569"/>
      <c r="CDI31" s="569"/>
      <c r="CDJ31" s="569"/>
      <c r="CDK31" s="569"/>
      <c r="CDL31" s="569"/>
      <c r="CDM31" s="569"/>
      <c r="CDN31" s="569"/>
      <c r="CDO31" s="569"/>
      <c r="CDP31" s="569"/>
      <c r="CDQ31" s="569"/>
      <c r="CDR31" s="569"/>
      <c r="CDS31" s="569"/>
      <c r="CDT31" s="569"/>
      <c r="CDU31" s="569"/>
      <c r="CDV31" s="569"/>
      <c r="CDW31" s="569"/>
      <c r="CDX31" s="569"/>
      <c r="CDY31" s="569"/>
      <c r="CDZ31" s="569"/>
      <c r="CEA31" s="569"/>
      <c r="CEB31" s="569"/>
      <c r="CEC31" s="569"/>
      <c r="CED31" s="569"/>
      <c r="CEE31" s="569"/>
      <c r="CEF31" s="569"/>
      <c r="CEG31" s="569"/>
      <c r="CEH31" s="569"/>
      <c r="CEI31" s="569"/>
      <c r="CEJ31" s="569"/>
      <c r="CEK31" s="569"/>
      <c r="CEL31" s="569"/>
      <c r="CEM31" s="569"/>
      <c r="CEN31" s="569"/>
      <c r="CEO31" s="569"/>
      <c r="CEP31" s="569"/>
      <c r="CEQ31" s="569"/>
      <c r="CER31" s="569"/>
      <c r="CES31" s="569"/>
      <c r="CET31" s="569"/>
      <c r="CEU31" s="569"/>
      <c r="CEV31" s="569"/>
      <c r="CEW31" s="569"/>
      <c r="CEX31" s="569"/>
      <c r="CEY31" s="569"/>
      <c r="CEZ31" s="569"/>
      <c r="CFA31" s="569"/>
      <c r="CFB31" s="569"/>
      <c r="CFC31" s="569"/>
      <c r="CFD31" s="569"/>
      <c r="CFE31" s="569"/>
      <c r="CFF31" s="569"/>
      <c r="CFG31" s="569"/>
      <c r="CFH31" s="569"/>
      <c r="CFI31" s="569"/>
      <c r="CFJ31" s="569"/>
      <c r="CFK31" s="569"/>
      <c r="CFL31" s="569"/>
      <c r="CFM31" s="569"/>
      <c r="CFN31" s="569"/>
      <c r="CFO31" s="569"/>
      <c r="CFP31" s="569"/>
      <c r="CFQ31" s="569"/>
      <c r="CFR31" s="569"/>
      <c r="CFS31" s="569"/>
      <c r="CFT31" s="569"/>
      <c r="CFU31" s="569"/>
      <c r="CFV31" s="569"/>
      <c r="CFW31" s="569"/>
      <c r="CFX31" s="569"/>
      <c r="CFY31" s="569"/>
      <c r="CFZ31" s="569"/>
      <c r="CGA31" s="569"/>
      <c r="CGB31" s="569"/>
      <c r="CGC31" s="569"/>
      <c r="CGD31" s="569"/>
      <c r="CGE31" s="569"/>
      <c r="CGF31" s="569"/>
      <c r="CGG31" s="569"/>
      <c r="CGH31" s="569"/>
      <c r="CGI31" s="569"/>
      <c r="CGJ31" s="569"/>
      <c r="CGK31" s="569"/>
      <c r="CGL31" s="569"/>
      <c r="CGM31" s="569"/>
      <c r="CGN31" s="569"/>
      <c r="CGO31" s="569"/>
      <c r="CGP31" s="569"/>
      <c r="CGQ31" s="569"/>
      <c r="CGR31" s="569"/>
      <c r="CGS31" s="569"/>
      <c r="CGT31" s="569"/>
      <c r="CGU31" s="569"/>
      <c r="CGV31" s="569"/>
      <c r="CGW31" s="569"/>
      <c r="CGX31" s="569"/>
      <c r="CGY31" s="569"/>
      <c r="CGZ31" s="569"/>
      <c r="CHA31" s="569"/>
      <c r="CHB31" s="569"/>
      <c r="CHC31" s="569"/>
      <c r="CHD31" s="569"/>
      <c r="CHE31" s="569"/>
      <c r="CHF31" s="569"/>
      <c r="CHG31" s="569"/>
      <c r="CHH31" s="569"/>
      <c r="CHI31" s="569"/>
      <c r="CHJ31" s="569"/>
      <c r="CHK31" s="569"/>
      <c r="CHL31" s="569"/>
      <c r="CHM31" s="569"/>
      <c r="CHN31" s="569"/>
      <c r="CHO31" s="569"/>
      <c r="CHP31" s="569"/>
      <c r="CHQ31" s="569"/>
      <c r="CHR31" s="569"/>
      <c r="CHS31" s="569"/>
      <c r="CHT31" s="569"/>
      <c r="CHU31" s="569"/>
      <c r="CHV31" s="569"/>
      <c r="CHW31" s="569"/>
      <c r="CHX31" s="569"/>
      <c r="CHY31" s="569"/>
      <c r="CHZ31" s="569"/>
      <c r="CIA31" s="569"/>
      <c r="CIB31" s="569"/>
      <c r="CIC31" s="569"/>
      <c r="CID31" s="569"/>
      <c r="CIE31" s="569"/>
      <c r="CIF31" s="569"/>
      <c r="CIG31" s="569"/>
      <c r="CIH31" s="569"/>
      <c r="CII31" s="569"/>
      <c r="CIJ31" s="569"/>
      <c r="CIK31" s="569"/>
      <c r="CIL31" s="569"/>
      <c r="CIM31" s="569"/>
      <c r="CIN31" s="569"/>
      <c r="CIO31" s="569"/>
      <c r="CIP31" s="569"/>
      <c r="CIQ31" s="569"/>
      <c r="CIR31" s="569"/>
      <c r="CIS31" s="569"/>
      <c r="CIT31" s="569"/>
      <c r="CIU31" s="569"/>
      <c r="CIV31" s="569"/>
      <c r="CIW31" s="569"/>
      <c r="CIX31" s="569"/>
      <c r="CIY31" s="569"/>
      <c r="CIZ31" s="569"/>
      <c r="CJA31" s="569"/>
      <c r="CJB31" s="569"/>
      <c r="CJC31" s="569"/>
      <c r="CJD31" s="569"/>
      <c r="CJE31" s="569"/>
      <c r="CJF31" s="569"/>
      <c r="CJG31" s="569"/>
      <c r="CJH31" s="569"/>
      <c r="CJI31" s="569"/>
      <c r="CJJ31" s="569"/>
      <c r="CJK31" s="569"/>
      <c r="CJL31" s="569"/>
      <c r="CJM31" s="569"/>
      <c r="CJN31" s="569"/>
      <c r="CJO31" s="569"/>
      <c r="CJP31" s="569"/>
      <c r="CJQ31" s="569"/>
      <c r="CJR31" s="569"/>
      <c r="CJS31" s="569"/>
      <c r="CJT31" s="569"/>
      <c r="CJU31" s="569"/>
      <c r="CJV31" s="569"/>
      <c r="CJW31" s="569"/>
      <c r="CJX31" s="569"/>
      <c r="CJY31" s="569"/>
      <c r="CJZ31" s="569"/>
      <c r="CKA31" s="569"/>
      <c r="CKB31" s="569"/>
      <c r="CKC31" s="569"/>
      <c r="CKD31" s="569"/>
      <c r="CKE31" s="569"/>
      <c r="CKF31" s="569"/>
      <c r="CKG31" s="569"/>
      <c r="CKH31" s="569"/>
      <c r="CKI31" s="569"/>
      <c r="CKJ31" s="569"/>
      <c r="CKK31" s="569"/>
      <c r="CKL31" s="569"/>
      <c r="CKM31" s="569"/>
      <c r="CKN31" s="569"/>
      <c r="CKO31" s="569"/>
      <c r="CKP31" s="569"/>
      <c r="CKQ31" s="569"/>
      <c r="CKR31" s="569"/>
      <c r="CKS31" s="569"/>
      <c r="CKT31" s="569"/>
      <c r="CKU31" s="569"/>
      <c r="CKV31" s="569"/>
      <c r="CKW31" s="569"/>
      <c r="CKX31" s="569"/>
      <c r="CKY31" s="569"/>
      <c r="CKZ31" s="569"/>
      <c r="CLA31" s="569"/>
      <c r="CLB31" s="569"/>
      <c r="CLC31" s="569"/>
      <c r="CLD31" s="569"/>
      <c r="CLE31" s="569"/>
      <c r="CLF31" s="569"/>
      <c r="CLG31" s="569"/>
      <c r="CLH31" s="569"/>
      <c r="CLI31" s="569"/>
      <c r="CLJ31" s="569"/>
      <c r="CLK31" s="569"/>
      <c r="CLL31" s="569"/>
      <c r="CLM31" s="569"/>
      <c r="CLN31" s="569"/>
      <c r="CLO31" s="569"/>
      <c r="CLP31" s="569"/>
      <c r="CLQ31" s="569"/>
      <c r="CLR31" s="569"/>
      <c r="CLS31" s="569"/>
      <c r="CLT31" s="569"/>
      <c r="CLU31" s="569"/>
      <c r="CLV31" s="569"/>
      <c r="CLW31" s="569"/>
      <c r="CLX31" s="569"/>
      <c r="CLY31" s="569"/>
      <c r="CLZ31" s="569"/>
      <c r="CMA31" s="569"/>
      <c r="CMB31" s="569"/>
      <c r="CMC31" s="569"/>
      <c r="CMD31" s="569"/>
      <c r="CME31" s="569"/>
      <c r="CMF31" s="569"/>
      <c r="CMG31" s="569"/>
      <c r="CMH31" s="569"/>
      <c r="CMI31" s="569"/>
      <c r="CMJ31" s="569"/>
      <c r="CMK31" s="569"/>
      <c r="CML31" s="569"/>
      <c r="CMM31" s="569"/>
      <c r="CMN31" s="569"/>
      <c r="CMO31" s="569"/>
      <c r="CMP31" s="569"/>
      <c r="CMQ31" s="569"/>
      <c r="CMR31" s="569"/>
      <c r="CMS31" s="569"/>
      <c r="CMT31" s="569"/>
      <c r="CMU31" s="569"/>
      <c r="CMV31" s="569"/>
      <c r="CMW31" s="569"/>
      <c r="CMX31" s="569"/>
      <c r="CMY31" s="569"/>
      <c r="CMZ31" s="569"/>
      <c r="CNA31" s="569"/>
      <c r="CNB31" s="569"/>
      <c r="CNC31" s="569"/>
      <c r="CND31" s="569"/>
      <c r="CNE31" s="569"/>
      <c r="CNF31" s="569"/>
      <c r="CNG31" s="569"/>
      <c r="CNH31" s="569"/>
      <c r="CNI31" s="569"/>
      <c r="CNJ31" s="569"/>
      <c r="CNK31" s="569"/>
      <c r="CNL31" s="569"/>
      <c r="CNM31" s="569"/>
      <c r="CNN31" s="569"/>
      <c r="CNO31" s="569"/>
      <c r="CNP31" s="569"/>
      <c r="CNQ31" s="569"/>
      <c r="CNR31" s="569"/>
      <c r="CNS31" s="569"/>
      <c r="CNT31" s="569"/>
      <c r="CNU31" s="569"/>
      <c r="CNV31" s="569"/>
      <c r="CNW31" s="569"/>
      <c r="CNX31" s="569"/>
      <c r="CNY31" s="569"/>
      <c r="CNZ31" s="569"/>
      <c r="COA31" s="569"/>
      <c r="COB31" s="569"/>
      <c r="COC31" s="569"/>
      <c r="COD31" s="569"/>
      <c r="COE31" s="569"/>
      <c r="COF31" s="569"/>
      <c r="COG31" s="569"/>
      <c r="COH31" s="569"/>
      <c r="COI31" s="569"/>
      <c r="COJ31" s="569"/>
      <c r="COK31" s="569"/>
      <c r="COL31" s="569"/>
      <c r="COM31" s="569"/>
      <c r="CON31" s="569"/>
      <c r="COO31" s="569"/>
      <c r="COP31" s="569"/>
      <c r="COQ31" s="569"/>
      <c r="COR31" s="569"/>
      <c r="COS31" s="569"/>
      <c r="COT31" s="569"/>
      <c r="COU31" s="569"/>
      <c r="COV31" s="569"/>
      <c r="COW31" s="569"/>
      <c r="COX31" s="569"/>
      <c r="COY31" s="569"/>
      <c r="COZ31" s="569"/>
      <c r="CPA31" s="569"/>
      <c r="CPB31" s="569"/>
      <c r="CPC31" s="569"/>
      <c r="CPD31" s="569"/>
      <c r="CPE31" s="569"/>
      <c r="CPF31" s="569"/>
      <c r="CPG31" s="569"/>
      <c r="CPH31" s="569"/>
      <c r="CPI31" s="569"/>
      <c r="CPJ31" s="569"/>
      <c r="CPK31" s="569"/>
      <c r="CPL31" s="569"/>
      <c r="CPM31" s="569"/>
      <c r="CPN31" s="569"/>
      <c r="CPO31" s="569"/>
      <c r="CPP31" s="569"/>
      <c r="CPQ31" s="569"/>
      <c r="CPR31" s="569"/>
      <c r="CPS31" s="569"/>
      <c r="CPT31" s="569"/>
      <c r="CPU31" s="569"/>
      <c r="CPV31" s="569"/>
      <c r="CPW31" s="569"/>
      <c r="CPX31" s="569"/>
      <c r="CPY31" s="569"/>
      <c r="CPZ31" s="569"/>
      <c r="CQA31" s="569"/>
      <c r="CQB31" s="569"/>
      <c r="CQC31" s="569"/>
      <c r="CQD31" s="569"/>
      <c r="CQE31" s="569"/>
      <c r="CQF31" s="569"/>
      <c r="CQG31" s="569"/>
      <c r="CQH31" s="569"/>
      <c r="CQI31" s="569"/>
      <c r="CQJ31" s="569"/>
      <c r="CQK31" s="569"/>
      <c r="CQL31" s="569"/>
      <c r="CQM31" s="569"/>
      <c r="CQN31" s="569"/>
      <c r="CQO31" s="569"/>
      <c r="CQP31" s="569"/>
      <c r="CQQ31" s="569"/>
      <c r="CQR31" s="569"/>
      <c r="CQS31" s="569"/>
      <c r="CQT31" s="569"/>
      <c r="CQU31" s="569"/>
      <c r="CQV31" s="569"/>
      <c r="CQW31" s="569"/>
      <c r="CQX31" s="569"/>
      <c r="CQY31" s="569"/>
      <c r="CQZ31" s="569"/>
      <c r="CRA31" s="569"/>
      <c r="CRB31" s="569"/>
      <c r="CRC31" s="569"/>
      <c r="CRD31" s="569"/>
      <c r="CRE31" s="569"/>
      <c r="CRF31" s="569"/>
      <c r="CRG31" s="569"/>
      <c r="CRH31" s="569"/>
      <c r="CRI31" s="569"/>
      <c r="CRJ31" s="569"/>
      <c r="CRK31" s="569"/>
      <c r="CRL31" s="569"/>
      <c r="CRM31" s="569"/>
      <c r="CRN31" s="569"/>
      <c r="CRO31" s="569"/>
      <c r="CRP31" s="569"/>
      <c r="CRQ31" s="569"/>
      <c r="CRR31" s="569"/>
      <c r="CRS31" s="569"/>
      <c r="CRT31" s="569"/>
      <c r="CRU31" s="569"/>
      <c r="CRV31" s="569"/>
      <c r="CRW31" s="569"/>
      <c r="CRX31" s="569"/>
      <c r="CRY31" s="569"/>
      <c r="CRZ31" s="569"/>
      <c r="CSA31" s="569"/>
      <c r="CSB31" s="569"/>
      <c r="CSC31" s="569"/>
      <c r="CSD31" s="569"/>
      <c r="CSE31" s="569"/>
      <c r="CSF31" s="569"/>
      <c r="CSG31" s="569"/>
      <c r="CSH31" s="569"/>
      <c r="CSI31" s="569"/>
      <c r="CSJ31" s="569"/>
      <c r="CSK31" s="569"/>
      <c r="CSL31" s="569"/>
      <c r="CSM31" s="569"/>
      <c r="CSN31" s="569"/>
      <c r="CSO31" s="569"/>
      <c r="CSP31" s="569"/>
      <c r="CSQ31" s="569"/>
      <c r="CSR31" s="569"/>
      <c r="CSS31" s="569"/>
      <c r="CST31" s="569"/>
      <c r="CSU31" s="569"/>
      <c r="CSV31" s="569"/>
      <c r="CSW31" s="569"/>
      <c r="CSX31" s="569"/>
      <c r="CSY31" s="569"/>
      <c r="CSZ31" s="569"/>
      <c r="CTA31" s="569"/>
      <c r="CTB31" s="569"/>
      <c r="CTC31" s="569"/>
      <c r="CTD31" s="569"/>
      <c r="CTE31" s="569"/>
      <c r="CTF31" s="569"/>
      <c r="CTG31" s="569"/>
      <c r="CTH31" s="569"/>
      <c r="CTI31" s="569"/>
      <c r="CTJ31" s="569"/>
      <c r="CTK31" s="569"/>
      <c r="CTL31" s="569"/>
      <c r="CTM31" s="569"/>
      <c r="CTN31" s="569"/>
      <c r="CTO31" s="569"/>
      <c r="CTP31" s="569"/>
      <c r="CTQ31" s="569"/>
      <c r="CTR31" s="569"/>
      <c r="CTS31" s="569"/>
      <c r="CTT31" s="569"/>
      <c r="CTU31" s="569"/>
      <c r="CTV31" s="569"/>
      <c r="CTW31" s="569"/>
      <c r="CTX31" s="569"/>
      <c r="CTY31" s="569"/>
      <c r="CTZ31" s="569"/>
      <c r="CUA31" s="569"/>
      <c r="CUB31" s="569"/>
      <c r="CUC31" s="569"/>
      <c r="CUD31" s="569"/>
      <c r="CUE31" s="569"/>
      <c r="CUF31" s="569"/>
      <c r="CUG31" s="569"/>
      <c r="CUH31" s="569"/>
      <c r="CUI31" s="569"/>
      <c r="CUJ31" s="569"/>
      <c r="CUK31" s="569"/>
      <c r="CUL31" s="569"/>
      <c r="CUM31" s="569"/>
      <c r="CUN31" s="569"/>
      <c r="CUO31" s="569"/>
      <c r="CUP31" s="569"/>
      <c r="CUQ31" s="569"/>
      <c r="CUR31" s="569"/>
      <c r="CUS31" s="569"/>
      <c r="CUT31" s="569"/>
      <c r="CUU31" s="569"/>
      <c r="CUV31" s="569"/>
      <c r="CUW31" s="569"/>
      <c r="CUX31" s="569"/>
      <c r="CUY31" s="569"/>
      <c r="CUZ31" s="569"/>
      <c r="CVA31" s="569"/>
      <c r="CVB31" s="569"/>
      <c r="CVC31" s="569"/>
      <c r="CVD31" s="569"/>
      <c r="CVE31" s="569"/>
      <c r="CVF31" s="569"/>
      <c r="CVG31" s="569"/>
      <c r="CVH31" s="569"/>
      <c r="CVI31" s="569"/>
      <c r="CVJ31" s="569"/>
      <c r="CVK31" s="569"/>
      <c r="CVL31" s="569"/>
      <c r="CVM31" s="569"/>
      <c r="CVN31" s="569"/>
      <c r="CVO31" s="569"/>
      <c r="CVP31" s="569"/>
      <c r="CVQ31" s="569"/>
      <c r="CVR31" s="569"/>
      <c r="CVS31" s="569"/>
      <c r="CVT31" s="569"/>
      <c r="CVU31" s="569"/>
      <c r="CVV31" s="569"/>
      <c r="CVW31" s="569"/>
      <c r="CVX31" s="569"/>
      <c r="CVY31" s="569"/>
      <c r="CVZ31" s="569"/>
      <c r="CWA31" s="569"/>
      <c r="CWB31" s="569"/>
      <c r="CWC31" s="569"/>
      <c r="CWD31" s="569"/>
      <c r="CWE31" s="569"/>
      <c r="CWF31" s="569"/>
      <c r="CWG31" s="569"/>
      <c r="CWH31" s="569"/>
      <c r="CWI31" s="569"/>
      <c r="CWJ31" s="569"/>
      <c r="CWK31" s="569"/>
      <c r="CWL31" s="569"/>
      <c r="CWM31" s="569"/>
      <c r="CWN31" s="569"/>
      <c r="CWO31" s="569"/>
      <c r="CWP31" s="569"/>
      <c r="CWQ31" s="569"/>
      <c r="CWR31" s="569"/>
      <c r="CWS31" s="569"/>
      <c r="CWT31" s="569"/>
      <c r="CWU31" s="569"/>
      <c r="CWV31" s="569"/>
      <c r="CWW31" s="569"/>
      <c r="CWX31" s="569"/>
      <c r="CWY31" s="569"/>
      <c r="CWZ31" s="569"/>
      <c r="CXA31" s="569"/>
      <c r="CXB31" s="569"/>
      <c r="CXC31" s="569"/>
      <c r="CXD31" s="569"/>
      <c r="CXE31" s="569"/>
      <c r="CXF31" s="569"/>
      <c r="CXG31" s="569"/>
      <c r="CXH31" s="569"/>
      <c r="CXI31" s="569"/>
      <c r="CXJ31" s="569"/>
      <c r="CXK31" s="569"/>
      <c r="CXL31" s="569"/>
      <c r="CXM31" s="569"/>
      <c r="CXN31" s="569"/>
      <c r="CXO31" s="569"/>
      <c r="CXP31" s="569"/>
      <c r="CXQ31" s="569"/>
      <c r="CXR31" s="569"/>
      <c r="CXS31" s="569"/>
      <c r="CXT31" s="569"/>
      <c r="CXU31" s="569"/>
      <c r="CXV31" s="569"/>
      <c r="CXW31" s="569"/>
      <c r="CXX31" s="569"/>
      <c r="CXY31" s="569"/>
      <c r="CXZ31" s="569"/>
      <c r="CYA31" s="569"/>
      <c r="CYB31" s="569"/>
      <c r="CYC31" s="569"/>
      <c r="CYD31" s="569"/>
      <c r="CYE31" s="569"/>
      <c r="CYF31" s="569"/>
      <c r="CYG31" s="569"/>
      <c r="CYH31" s="569"/>
      <c r="CYI31" s="569"/>
      <c r="CYJ31" s="569"/>
      <c r="CYK31" s="569"/>
      <c r="CYL31" s="569"/>
      <c r="CYM31" s="569"/>
      <c r="CYN31" s="569"/>
      <c r="CYO31" s="569"/>
      <c r="CYP31" s="569"/>
      <c r="CYQ31" s="569"/>
      <c r="CYR31" s="569"/>
      <c r="CYS31" s="569"/>
      <c r="CYT31" s="569"/>
      <c r="CYU31" s="569"/>
      <c r="CYV31" s="569"/>
      <c r="CYW31" s="569"/>
      <c r="CYX31" s="569"/>
      <c r="CYY31" s="569"/>
      <c r="CYZ31" s="569"/>
      <c r="CZA31" s="569"/>
      <c r="CZB31" s="569"/>
      <c r="CZC31" s="569"/>
      <c r="CZD31" s="569"/>
      <c r="CZE31" s="569"/>
      <c r="CZF31" s="569"/>
      <c r="CZG31" s="569"/>
      <c r="CZH31" s="569"/>
      <c r="CZI31" s="569"/>
      <c r="CZJ31" s="569"/>
      <c r="CZK31" s="569"/>
      <c r="CZL31" s="569"/>
      <c r="CZM31" s="569"/>
      <c r="CZN31" s="569"/>
      <c r="CZO31" s="569"/>
      <c r="CZP31" s="569"/>
      <c r="CZQ31" s="569"/>
      <c r="CZR31" s="569"/>
      <c r="CZS31" s="569"/>
      <c r="CZT31" s="569"/>
      <c r="CZU31" s="569"/>
      <c r="CZV31" s="569"/>
      <c r="CZW31" s="569"/>
      <c r="CZX31" s="569"/>
      <c r="CZY31" s="569"/>
      <c r="CZZ31" s="569"/>
      <c r="DAA31" s="569"/>
      <c r="DAB31" s="569"/>
      <c r="DAC31" s="569"/>
      <c r="DAD31" s="569"/>
      <c r="DAE31" s="569"/>
      <c r="DAF31" s="569"/>
      <c r="DAG31" s="569"/>
      <c r="DAH31" s="569"/>
      <c r="DAI31" s="569"/>
      <c r="DAJ31" s="569"/>
      <c r="DAK31" s="569"/>
      <c r="DAL31" s="569"/>
      <c r="DAM31" s="569"/>
      <c r="DAN31" s="569"/>
      <c r="DAO31" s="569"/>
      <c r="DAP31" s="569"/>
      <c r="DAQ31" s="569"/>
      <c r="DAR31" s="569"/>
      <c r="DAS31" s="569"/>
      <c r="DAT31" s="569"/>
      <c r="DAU31" s="569"/>
      <c r="DAV31" s="569"/>
      <c r="DAW31" s="569"/>
      <c r="DAX31" s="569"/>
      <c r="DAY31" s="569"/>
      <c r="DAZ31" s="569"/>
      <c r="DBA31" s="569"/>
      <c r="DBB31" s="569"/>
      <c r="DBC31" s="569"/>
      <c r="DBD31" s="569"/>
      <c r="DBE31" s="569"/>
      <c r="DBF31" s="569"/>
      <c r="DBG31" s="569"/>
      <c r="DBH31" s="569"/>
      <c r="DBI31" s="569"/>
      <c r="DBJ31" s="569"/>
      <c r="DBK31" s="569"/>
      <c r="DBL31" s="569"/>
      <c r="DBM31" s="569"/>
      <c r="DBN31" s="569"/>
      <c r="DBO31" s="569"/>
      <c r="DBP31" s="569"/>
      <c r="DBQ31" s="569"/>
      <c r="DBR31" s="569"/>
      <c r="DBS31" s="569"/>
      <c r="DBT31" s="569"/>
      <c r="DBU31" s="569"/>
      <c r="DBV31" s="569"/>
      <c r="DBW31" s="569"/>
      <c r="DBX31" s="569"/>
      <c r="DBY31" s="569"/>
      <c r="DBZ31" s="569"/>
      <c r="DCA31" s="569"/>
      <c r="DCB31" s="569"/>
      <c r="DCC31" s="569"/>
      <c r="DCD31" s="569"/>
      <c r="DCE31" s="569"/>
      <c r="DCF31" s="569"/>
      <c r="DCG31" s="569"/>
      <c r="DCH31" s="569"/>
      <c r="DCI31" s="569"/>
      <c r="DCJ31" s="569"/>
      <c r="DCK31" s="569"/>
      <c r="DCL31" s="569"/>
      <c r="DCM31" s="569"/>
      <c r="DCN31" s="569"/>
      <c r="DCO31" s="569"/>
      <c r="DCP31" s="569"/>
      <c r="DCQ31" s="569"/>
      <c r="DCR31" s="569"/>
      <c r="DCS31" s="569"/>
      <c r="DCT31" s="569"/>
      <c r="DCU31" s="569"/>
      <c r="DCV31" s="569"/>
      <c r="DCW31" s="569"/>
      <c r="DCX31" s="569"/>
      <c r="DCY31" s="569"/>
      <c r="DCZ31" s="569"/>
      <c r="DDA31" s="569"/>
      <c r="DDB31" s="569"/>
      <c r="DDC31" s="569"/>
      <c r="DDD31" s="569"/>
      <c r="DDE31" s="569"/>
      <c r="DDF31" s="569"/>
      <c r="DDG31" s="569"/>
      <c r="DDH31" s="569"/>
      <c r="DDI31" s="569"/>
      <c r="DDJ31" s="569"/>
      <c r="DDK31" s="569"/>
      <c r="DDL31" s="569"/>
      <c r="DDM31" s="569"/>
      <c r="DDN31" s="569"/>
      <c r="DDO31" s="569"/>
      <c r="DDP31" s="569"/>
      <c r="DDQ31" s="569"/>
      <c r="DDR31" s="569"/>
      <c r="DDS31" s="569"/>
      <c r="DDT31" s="569"/>
      <c r="DDU31" s="569"/>
      <c r="DDV31" s="569"/>
      <c r="DDW31" s="569"/>
      <c r="DDX31" s="569"/>
      <c r="DDY31" s="569"/>
      <c r="DDZ31" s="569"/>
      <c r="DEA31" s="569"/>
      <c r="DEB31" s="569"/>
      <c r="DEC31" s="569"/>
      <c r="DED31" s="569"/>
      <c r="DEE31" s="569"/>
      <c r="DEF31" s="569"/>
      <c r="DEG31" s="569"/>
      <c r="DEH31" s="569"/>
      <c r="DEI31" s="569"/>
      <c r="DEJ31" s="569"/>
      <c r="DEK31" s="569"/>
      <c r="DEL31" s="569"/>
      <c r="DEM31" s="569"/>
      <c r="DEN31" s="569"/>
      <c r="DEO31" s="569"/>
      <c r="DEP31" s="569"/>
      <c r="DEQ31" s="569"/>
      <c r="DER31" s="569"/>
      <c r="DES31" s="569"/>
      <c r="DET31" s="569"/>
      <c r="DEU31" s="569"/>
      <c r="DEV31" s="569"/>
      <c r="DEW31" s="569"/>
      <c r="DEX31" s="569"/>
      <c r="DEY31" s="569"/>
      <c r="DEZ31" s="569"/>
      <c r="DFA31" s="569"/>
      <c r="DFB31" s="569"/>
      <c r="DFC31" s="569"/>
      <c r="DFD31" s="569"/>
      <c r="DFE31" s="569"/>
      <c r="DFF31" s="569"/>
      <c r="DFG31" s="569"/>
      <c r="DFH31" s="569"/>
      <c r="DFI31" s="569"/>
      <c r="DFJ31" s="569"/>
      <c r="DFK31" s="569"/>
      <c r="DFL31" s="569"/>
      <c r="DFM31" s="569"/>
      <c r="DFN31" s="569"/>
      <c r="DFO31" s="569"/>
      <c r="DFP31" s="569"/>
      <c r="DFQ31" s="569"/>
      <c r="DFR31" s="569"/>
      <c r="DFS31" s="569"/>
      <c r="DFT31" s="569"/>
      <c r="DFU31" s="569"/>
      <c r="DFV31" s="569"/>
      <c r="DFW31" s="569"/>
      <c r="DFX31" s="569"/>
      <c r="DFY31" s="569"/>
      <c r="DFZ31" s="569"/>
      <c r="DGA31" s="569"/>
      <c r="DGB31" s="569"/>
      <c r="DGC31" s="569"/>
      <c r="DGD31" s="569"/>
      <c r="DGE31" s="569"/>
      <c r="DGF31" s="569"/>
      <c r="DGG31" s="569"/>
      <c r="DGH31" s="569"/>
      <c r="DGI31" s="569"/>
      <c r="DGJ31" s="569"/>
      <c r="DGK31" s="569"/>
      <c r="DGL31" s="569"/>
      <c r="DGM31" s="569"/>
      <c r="DGN31" s="569"/>
      <c r="DGO31" s="569"/>
      <c r="DGP31" s="569"/>
      <c r="DGQ31" s="569"/>
      <c r="DGR31" s="569"/>
      <c r="DGS31" s="569"/>
      <c r="DGT31" s="569"/>
      <c r="DGU31" s="569"/>
      <c r="DGV31" s="569"/>
      <c r="DGW31" s="569"/>
      <c r="DGX31" s="569"/>
      <c r="DGY31" s="569"/>
      <c r="DGZ31" s="569"/>
      <c r="DHA31" s="569"/>
      <c r="DHB31" s="569"/>
      <c r="DHC31" s="569"/>
      <c r="DHD31" s="569"/>
      <c r="DHE31" s="569"/>
      <c r="DHF31" s="569"/>
      <c r="DHG31" s="569"/>
      <c r="DHH31" s="569"/>
      <c r="DHI31" s="569"/>
      <c r="DHJ31" s="569"/>
      <c r="DHK31" s="569"/>
      <c r="DHL31" s="569"/>
      <c r="DHM31" s="569"/>
      <c r="DHN31" s="569"/>
      <c r="DHO31" s="569"/>
      <c r="DHP31" s="569"/>
      <c r="DHQ31" s="569"/>
      <c r="DHR31" s="569"/>
      <c r="DHS31" s="569"/>
      <c r="DHT31" s="569"/>
      <c r="DHU31" s="569"/>
      <c r="DHV31" s="569"/>
      <c r="DHW31" s="569"/>
      <c r="DHX31" s="569"/>
      <c r="DHY31" s="569"/>
      <c r="DHZ31" s="569"/>
      <c r="DIA31" s="569"/>
      <c r="DIB31" s="569"/>
      <c r="DIC31" s="569"/>
      <c r="DID31" s="569"/>
      <c r="DIE31" s="569"/>
      <c r="DIF31" s="569"/>
      <c r="DIG31" s="569"/>
      <c r="DIH31" s="569"/>
      <c r="DII31" s="569"/>
      <c r="DIJ31" s="569"/>
      <c r="DIK31" s="569"/>
      <c r="DIL31" s="569"/>
      <c r="DIM31" s="569"/>
      <c r="DIN31" s="569"/>
      <c r="DIO31" s="569"/>
      <c r="DIP31" s="569"/>
      <c r="DIQ31" s="569"/>
      <c r="DIR31" s="569"/>
      <c r="DIS31" s="569"/>
      <c r="DIT31" s="569"/>
      <c r="DIU31" s="569"/>
      <c r="DIV31" s="569"/>
      <c r="DIW31" s="569"/>
      <c r="DIX31" s="569"/>
      <c r="DIY31" s="569"/>
      <c r="DIZ31" s="569"/>
      <c r="DJA31" s="569"/>
      <c r="DJB31" s="569"/>
      <c r="DJC31" s="569"/>
      <c r="DJD31" s="569"/>
      <c r="DJE31" s="569"/>
      <c r="DJF31" s="569"/>
      <c r="DJG31" s="569"/>
      <c r="DJH31" s="569"/>
      <c r="DJI31" s="569"/>
      <c r="DJJ31" s="569"/>
      <c r="DJK31" s="569"/>
      <c r="DJL31" s="569"/>
      <c r="DJM31" s="569"/>
      <c r="DJN31" s="569"/>
      <c r="DJO31" s="569"/>
      <c r="DJP31" s="569"/>
      <c r="DJQ31" s="569"/>
      <c r="DJR31" s="569"/>
      <c r="DJS31" s="569"/>
      <c r="DJT31" s="569"/>
      <c r="DJU31" s="569"/>
      <c r="DJV31" s="569"/>
      <c r="DJW31" s="569"/>
      <c r="DJX31" s="569"/>
      <c r="DJY31" s="569"/>
      <c r="DJZ31" s="569"/>
      <c r="DKA31" s="569"/>
      <c r="DKB31" s="569"/>
      <c r="DKC31" s="569"/>
      <c r="DKD31" s="569"/>
      <c r="DKE31" s="569"/>
      <c r="DKF31" s="569"/>
      <c r="DKG31" s="569"/>
      <c r="DKH31" s="569"/>
      <c r="DKI31" s="569"/>
      <c r="DKJ31" s="569"/>
      <c r="DKK31" s="569"/>
      <c r="DKL31" s="569"/>
      <c r="DKM31" s="569"/>
      <c r="DKN31" s="569"/>
      <c r="DKO31" s="569"/>
      <c r="DKP31" s="569"/>
      <c r="DKQ31" s="569"/>
      <c r="DKR31" s="569"/>
      <c r="DKS31" s="569"/>
      <c r="DKT31" s="569"/>
      <c r="DKU31" s="569"/>
      <c r="DKV31" s="569"/>
      <c r="DKW31" s="569"/>
      <c r="DKX31" s="569"/>
      <c r="DKY31" s="569"/>
      <c r="DKZ31" s="569"/>
      <c r="DLA31" s="569"/>
      <c r="DLB31" s="569"/>
      <c r="DLC31" s="569"/>
      <c r="DLD31" s="569"/>
      <c r="DLE31" s="569"/>
      <c r="DLF31" s="569"/>
      <c r="DLG31" s="569"/>
      <c r="DLH31" s="569"/>
      <c r="DLI31" s="569"/>
      <c r="DLJ31" s="569"/>
      <c r="DLK31" s="569"/>
      <c r="DLL31" s="569"/>
      <c r="DLM31" s="569"/>
      <c r="DLN31" s="569"/>
      <c r="DLO31" s="569"/>
      <c r="DLP31" s="569"/>
      <c r="DLQ31" s="569"/>
      <c r="DLR31" s="569"/>
      <c r="DLS31" s="569"/>
      <c r="DLT31" s="569"/>
      <c r="DLU31" s="569"/>
      <c r="DLV31" s="569"/>
      <c r="DLW31" s="569"/>
      <c r="DLX31" s="569"/>
      <c r="DLY31" s="569"/>
      <c r="DLZ31" s="569"/>
      <c r="DMA31" s="569"/>
      <c r="DMB31" s="569"/>
      <c r="DMC31" s="569"/>
      <c r="DMD31" s="569"/>
      <c r="DME31" s="569"/>
      <c r="DMF31" s="569"/>
      <c r="DMG31" s="569"/>
      <c r="DMH31" s="569"/>
      <c r="DMI31" s="569"/>
      <c r="DMJ31" s="569"/>
      <c r="DMK31" s="569"/>
      <c r="DML31" s="569"/>
      <c r="DMM31" s="569"/>
      <c r="DMN31" s="569"/>
      <c r="DMO31" s="569"/>
      <c r="DMP31" s="569"/>
      <c r="DMQ31" s="569"/>
      <c r="DMR31" s="569"/>
      <c r="DMS31" s="569"/>
      <c r="DMT31" s="569"/>
      <c r="DMU31" s="569"/>
      <c r="DMV31" s="569"/>
      <c r="DMW31" s="569"/>
      <c r="DMX31" s="569"/>
      <c r="DMY31" s="569"/>
      <c r="DMZ31" s="569"/>
      <c r="DNA31" s="569"/>
      <c r="DNB31" s="569"/>
      <c r="DNC31" s="569"/>
      <c r="DND31" s="569"/>
      <c r="DNE31" s="569"/>
      <c r="DNF31" s="569"/>
      <c r="DNG31" s="569"/>
      <c r="DNH31" s="569"/>
      <c r="DNI31" s="569"/>
      <c r="DNJ31" s="569"/>
      <c r="DNK31" s="569"/>
      <c r="DNL31" s="569"/>
      <c r="DNM31" s="569"/>
      <c r="DNN31" s="569"/>
      <c r="DNO31" s="569"/>
      <c r="DNP31" s="569"/>
      <c r="DNQ31" s="569"/>
      <c r="DNR31" s="569"/>
      <c r="DNS31" s="569"/>
      <c r="DNT31" s="569"/>
      <c r="DNU31" s="569"/>
      <c r="DNV31" s="569"/>
      <c r="DNW31" s="569"/>
      <c r="DNX31" s="569"/>
      <c r="DNY31" s="569"/>
      <c r="DNZ31" s="569"/>
      <c r="DOA31" s="569"/>
      <c r="DOB31" s="569"/>
      <c r="DOC31" s="569"/>
      <c r="DOD31" s="569"/>
      <c r="DOE31" s="569"/>
      <c r="DOF31" s="569"/>
      <c r="DOG31" s="569"/>
      <c r="DOH31" s="569"/>
      <c r="DOI31" s="569"/>
      <c r="DOJ31" s="569"/>
      <c r="DOK31" s="569"/>
      <c r="DOL31" s="569"/>
      <c r="DOM31" s="569"/>
      <c r="DON31" s="569"/>
      <c r="DOO31" s="569"/>
      <c r="DOP31" s="569"/>
      <c r="DOQ31" s="569"/>
      <c r="DOR31" s="569"/>
      <c r="DOS31" s="569"/>
      <c r="DOT31" s="569"/>
      <c r="DOU31" s="569"/>
      <c r="DOV31" s="569"/>
      <c r="DOW31" s="569"/>
      <c r="DOX31" s="569"/>
      <c r="DOY31" s="569"/>
      <c r="DOZ31" s="569"/>
      <c r="DPA31" s="569"/>
      <c r="DPB31" s="569"/>
      <c r="DPC31" s="569"/>
      <c r="DPD31" s="569"/>
      <c r="DPE31" s="569"/>
      <c r="DPF31" s="569"/>
      <c r="DPG31" s="569"/>
      <c r="DPH31" s="569"/>
      <c r="DPI31" s="569"/>
      <c r="DPJ31" s="569"/>
      <c r="DPK31" s="569"/>
      <c r="DPL31" s="569"/>
      <c r="DPM31" s="569"/>
      <c r="DPN31" s="569"/>
      <c r="DPO31" s="569"/>
      <c r="DPP31" s="569"/>
      <c r="DPQ31" s="569"/>
      <c r="DPR31" s="569"/>
      <c r="DPS31" s="569"/>
      <c r="DPT31" s="569"/>
      <c r="DPU31" s="569"/>
      <c r="DPV31" s="569"/>
      <c r="DPW31" s="569"/>
      <c r="DPX31" s="569"/>
      <c r="DPY31" s="569"/>
      <c r="DPZ31" s="569"/>
      <c r="DQA31" s="569"/>
      <c r="DQB31" s="569"/>
      <c r="DQC31" s="569"/>
      <c r="DQD31" s="569"/>
      <c r="DQE31" s="569"/>
      <c r="DQF31" s="569"/>
      <c r="DQG31" s="569"/>
      <c r="DQH31" s="569"/>
      <c r="DQI31" s="569"/>
      <c r="DQJ31" s="569"/>
      <c r="DQK31" s="569"/>
      <c r="DQL31" s="569"/>
      <c r="DQM31" s="569"/>
      <c r="DQN31" s="569"/>
      <c r="DQO31" s="569"/>
      <c r="DQP31" s="569"/>
      <c r="DQQ31" s="569"/>
      <c r="DQR31" s="569"/>
      <c r="DQS31" s="569"/>
      <c r="DQT31" s="569"/>
      <c r="DQU31" s="569"/>
      <c r="DQV31" s="569"/>
      <c r="DQW31" s="569"/>
      <c r="DQX31" s="569"/>
      <c r="DQY31" s="569"/>
      <c r="DQZ31" s="569"/>
      <c r="DRA31" s="569"/>
      <c r="DRB31" s="569"/>
      <c r="DRC31" s="569"/>
      <c r="DRD31" s="569"/>
      <c r="DRE31" s="569"/>
      <c r="DRF31" s="569"/>
      <c r="DRG31" s="569"/>
      <c r="DRH31" s="569"/>
      <c r="DRI31" s="569"/>
      <c r="DRJ31" s="569"/>
      <c r="DRK31" s="569"/>
      <c r="DRL31" s="569"/>
      <c r="DRM31" s="569"/>
      <c r="DRN31" s="569"/>
      <c r="DRO31" s="569"/>
      <c r="DRP31" s="569"/>
      <c r="DRQ31" s="569"/>
      <c r="DRR31" s="569"/>
      <c r="DRS31" s="569"/>
      <c r="DRT31" s="569"/>
      <c r="DRU31" s="569"/>
      <c r="DRV31" s="569"/>
      <c r="DRW31" s="569"/>
      <c r="DRX31" s="569"/>
      <c r="DRY31" s="569"/>
      <c r="DRZ31" s="569"/>
      <c r="DSA31" s="569"/>
      <c r="DSB31" s="569"/>
      <c r="DSC31" s="569"/>
      <c r="DSD31" s="569"/>
      <c r="DSE31" s="569"/>
      <c r="DSF31" s="569"/>
      <c r="DSG31" s="569"/>
      <c r="DSH31" s="569"/>
      <c r="DSI31" s="569"/>
      <c r="DSJ31" s="569"/>
      <c r="DSK31" s="569"/>
      <c r="DSL31" s="569"/>
      <c r="DSM31" s="569"/>
      <c r="DSN31" s="569"/>
      <c r="DSO31" s="569"/>
      <c r="DSP31" s="569"/>
      <c r="DSQ31" s="569"/>
      <c r="DSR31" s="569"/>
      <c r="DSS31" s="569"/>
      <c r="DST31" s="569"/>
      <c r="DSU31" s="569"/>
      <c r="DSV31" s="569"/>
      <c r="DSW31" s="569"/>
      <c r="DSX31" s="569"/>
      <c r="DSY31" s="569"/>
      <c r="DSZ31" s="569"/>
      <c r="DTA31" s="569"/>
      <c r="DTB31" s="569"/>
      <c r="DTC31" s="569"/>
      <c r="DTD31" s="569"/>
      <c r="DTE31" s="569"/>
      <c r="DTF31" s="569"/>
      <c r="DTG31" s="569"/>
      <c r="DTH31" s="569"/>
      <c r="DTI31" s="569"/>
      <c r="DTJ31" s="569"/>
      <c r="DTK31" s="569"/>
      <c r="DTL31" s="569"/>
      <c r="DTM31" s="569"/>
      <c r="DTN31" s="569"/>
      <c r="DTO31" s="569"/>
      <c r="DTP31" s="569"/>
      <c r="DTQ31" s="569"/>
      <c r="DTR31" s="569"/>
      <c r="DTS31" s="569"/>
      <c r="DTT31" s="569"/>
      <c r="DTU31" s="569"/>
      <c r="DTV31" s="569"/>
      <c r="DTW31" s="569"/>
      <c r="DTX31" s="569"/>
      <c r="DTY31" s="569"/>
      <c r="DTZ31" s="569"/>
      <c r="DUA31" s="569"/>
      <c r="DUB31" s="569"/>
      <c r="DUC31" s="569"/>
      <c r="DUD31" s="569"/>
      <c r="DUE31" s="569"/>
      <c r="DUF31" s="569"/>
      <c r="DUG31" s="569"/>
      <c r="DUH31" s="569"/>
      <c r="DUI31" s="569"/>
      <c r="DUJ31" s="569"/>
      <c r="DUK31" s="569"/>
      <c r="DUL31" s="569"/>
      <c r="DUM31" s="569"/>
      <c r="DUN31" s="569"/>
      <c r="DUO31" s="569"/>
      <c r="DUP31" s="569"/>
      <c r="DUQ31" s="569"/>
      <c r="DUR31" s="569"/>
      <c r="DUS31" s="569"/>
      <c r="DUT31" s="569"/>
      <c r="DUU31" s="569"/>
      <c r="DUV31" s="569"/>
      <c r="DUW31" s="569"/>
      <c r="DUX31" s="569"/>
      <c r="DUY31" s="569"/>
      <c r="DUZ31" s="569"/>
      <c r="DVA31" s="569"/>
      <c r="DVB31" s="569"/>
      <c r="DVC31" s="569"/>
      <c r="DVD31" s="569"/>
      <c r="DVE31" s="569"/>
      <c r="DVF31" s="569"/>
      <c r="DVG31" s="569"/>
      <c r="DVH31" s="569"/>
      <c r="DVI31" s="569"/>
      <c r="DVJ31" s="569"/>
      <c r="DVK31" s="569"/>
      <c r="DVL31" s="569"/>
      <c r="DVM31" s="569"/>
      <c r="DVN31" s="569"/>
      <c r="DVO31" s="569"/>
      <c r="DVP31" s="569"/>
      <c r="DVQ31" s="569"/>
      <c r="DVR31" s="569"/>
      <c r="DVS31" s="569"/>
      <c r="DVT31" s="569"/>
      <c r="DVU31" s="569"/>
      <c r="DVV31" s="569"/>
      <c r="DVW31" s="569"/>
      <c r="DVX31" s="569"/>
      <c r="DVY31" s="569"/>
      <c r="DVZ31" s="569"/>
      <c r="DWA31" s="569"/>
      <c r="DWB31" s="569"/>
      <c r="DWC31" s="569"/>
      <c r="DWD31" s="569"/>
      <c r="DWE31" s="569"/>
      <c r="DWF31" s="569"/>
      <c r="DWG31" s="569"/>
      <c r="DWH31" s="569"/>
      <c r="DWI31" s="569"/>
      <c r="DWJ31" s="569"/>
      <c r="DWK31" s="569"/>
      <c r="DWL31" s="569"/>
      <c r="DWM31" s="569"/>
      <c r="DWN31" s="569"/>
      <c r="DWO31" s="569"/>
      <c r="DWP31" s="569"/>
      <c r="DWQ31" s="569"/>
      <c r="DWR31" s="569"/>
      <c r="DWS31" s="569"/>
      <c r="DWT31" s="569"/>
      <c r="DWU31" s="569"/>
      <c r="DWV31" s="569"/>
      <c r="DWW31" s="569"/>
      <c r="DWX31" s="569"/>
      <c r="DWY31" s="569"/>
      <c r="DWZ31" s="569"/>
      <c r="DXA31" s="569"/>
      <c r="DXB31" s="569"/>
      <c r="DXC31" s="569"/>
      <c r="DXD31" s="569"/>
      <c r="DXE31" s="569"/>
      <c r="DXF31" s="569"/>
      <c r="DXG31" s="569"/>
      <c r="DXH31" s="569"/>
      <c r="DXI31" s="569"/>
      <c r="DXJ31" s="569"/>
      <c r="DXK31" s="569"/>
      <c r="DXL31" s="569"/>
      <c r="DXM31" s="569"/>
      <c r="DXN31" s="569"/>
      <c r="DXO31" s="569"/>
      <c r="DXP31" s="569"/>
      <c r="DXQ31" s="569"/>
      <c r="DXR31" s="569"/>
      <c r="DXS31" s="569"/>
      <c r="DXT31" s="569"/>
      <c r="DXU31" s="569"/>
      <c r="DXV31" s="569"/>
      <c r="DXW31" s="569"/>
      <c r="DXX31" s="569"/>
      <c r="DXY31" s="569"/>
      <c r="DXZ31" s="569"/>
      <c r="DYA31" s="569"/>
      <c r="DYB31" s="569"/>
      <c r="DYC31" s="569"/>
      <c r="DYD31" s="569"/>
      <c r="DYE31" s="569"/>
      <c r="DYF31" s="569"/>
      <c r="DYG31" s="569"/>
      <c r="DYH31" s="569"/>
      <c r="DYI31" s="569"/>
      <c r="DYJ31" s="569"/>
      <c r="DYK31" s="569"/>
      <c r="DYL31" s="569"/>
      <c r="DYM31" s="569"/>
      <c r="DYN31" s="569"/>
      <c r="DYO31" s="569"/>
      <c r="DYP31" s="569"/>
      <c r="DYQ31" s="569"/>
      <c r="DYR31" s="569"/>
      <c r="DYS31" s="569"/>
      <c r="DYT31" s="569"/>
      <c r="DYU31" s="569"/>
      <c r="DYV31" s="569"/>
      <c r="DYW31" s="569"/>
      <c r="DYX31" s="569"/>
      <c r="DYY31" s="569"/>
      <c r="DYZ31" s="569"/>
      <c r="DZA31" s="569"/>
      <c r="DZB31" s="569"/>
      <c r="DZC31" s="569"/>
      <c r="DZD31" s="569"/>
      <c r="DZE31" s="569"/>
      <c r="DZF31" s="569"/>
      <c r="DZG31" s="569"/>
      <c r="DZH31" s="569"/>
      <c r="DZI31" s="569"/>
      <c r="DZJ31" s="569"/>
      <c r="DZK31" s="569"/>
      <c r="DZL31" s="569"/>
      <c r="DZM31" s="569"/>
      <c r="DZN31" s="569"/>
      <c r="DZO31" s="569"/>
      <c r="DZP31" s="569"/>
      <c r="DZQ31" s="569"/>
      <c r="DZR31" s="569"/>
      <c r="DZS31" s="569"/>
      <c r="DZT31" s="569"/>
      <c r="DZU31" s="569"/>
      <c r="DZV31" s="569"/>
      <c r="DZW31" s="569"/>
      <c r="DZX31" s="569"/>
      <c r="DZY31" s="569"/>
      <c r="DZZ31" s="569"/>
      <c r="EAA31" s="569"/>
      <c r="EAB31" s="569"/>
      <c r="EAC31" s="569"/>
      <c r="EAD31" s="569"/>
      <c r="EAE31" s="569"/>
      <c r="EAF31" s="569"/>
      <c r="EAG31" s="569"/>
      <c r="EAH31" s="569"/>
      <c r="EAI31" s="569"/>
      <c r="EAJ31" s="569"/>
      <c r="EAK31" s="569"/>
      <c r="EAL31" s="569"/>
      <c r="EAM31" s="569"/>
      <c r="EAN31" s="569"/>
      <c r="EAO31" s="569"/>
      <c r="EAP31" s="569"/>
      <c r="EAQ31" s="569"/>
      <c r="EAR31" s="569"/>
      <c r="EAS31" s="569"/>
      <c r="EAT31" s="569"/>
      <c r="EAU31" s="569"/>
      <c r="EAV31" s="569"/>
      <c r="EAW31" s="569"/>
      <c r="EAX31" s="569"/>
      <c r="EAY31" s="569"/>
      <c r="EAZ31" s="569"/>
      <c r="EBA31" s="569"/>
      <c r="EBB31" s="569"/>
      <c r="EBC31" s="569"/>
      <c r="EBD31" s="569"/>
      <c r="EBE31" s="569"/>
      <c r="EBF31" s="569"/>
      <c r="EBG31" s="569"/>
      <c r="EBH31" s="569"/>
      <c r="EBI31" s="569"/>
      <c r="EBJ31" s="569"/>
      <c r="EBK31" s="569"/>
      <c r="EBL31" s="569"/>
      <c r="EBM31" s="569"/>
      <c r="EBN31" s="569"/>
      <c r="EBO31" s="569"/>
      <c r="EBP31" s="569"/>
      <c r="EBQ31" s="569"/>
      <c r="EBR31" s="569"/>
      <c r="EBS31" s="569"/>
      <c r="EBT31" s="569"/>
      <c r="EBU31" s="569"/>
      <c r="EBV31" s="569"/>
      <c r="EBW31" s="569"/>
      <c r="EBX31" s="569"/>
      <c r="EBY31" s="569"/>
      <c r="EBZ31" s="569"/>
      <c r="ECA31" s="569"/>
      <c r="ECB31" s="569"/>
      <c r="ECC31" s="569"/>
      <c r="ECD31" s="569"/>
      <c r="ECE31" s="569"/>
      <c r="ECF31" s="569"/>
      <c r="ECG31" s="569"/>
      <c r="ECH31" s="569"/>
      <c r="ECI31" s="569"/>
      <c r="ECJ31" s="569"/>
      <c r="ECK31" s="569"/>
      <c r="ECL31" s="569"/>
      <c r="ECM31" s="569"/>
      <c r="ECN31" s="569"/>
      <c r="ECO31" s="569"/>
      <c r="ECP31" s="569"/>
      <c r="ECQ31" s="569"/>
      <c r="ECR31" s="569"/>
      <c r="ECS31" s="569"/>
      <c r="ECT31" s="569"/>
      <c r="ECU31" s="569"/>
      <c r="ECV31" s="569"/>
      <c r="ECW31" s="569"/>
      <c r="ECX31" s="569"/>
      <c r="ECY31" s="569"/>
      <c r="ECZ31" s="569"/>
      <c r="EDA31" s="569"/>
      <c r="EDB31" s="569"/>
      <c r="EDC31" s="569"/>
      <c r="EDD31" s="569"/>
      <c r="EDE31" s="569"/>
      <c r="EDF31" s="569"/>
      <c r="EDG31" s="569"/>
      <c r="EDH31" s="569"/>
      <c r="EDI31" s="569"/>
      <c r="EDJ31" s="569"/>
      <c r="EDK31" s="569"/>
      <c r="EDL31" s="569"/>
      <c r="EDM31" s="569"/>
      <c r="EDN31" s="569"/>
      <c r="EDO31" s="569"/>
      <c r="EDP31" s="569"/>
      <c r="EDQ31" s="569"/>
      <c r="EDR31" s="569"/>
      <c r="EDS31" s="569"/>
      <c r="EDT31" s="569"/>
      <c r="EDU31" s="569"/>
      <c r="EDV31" s="569"/>
      <c r="EDW31" s="569"/>
      <c r="EDX31" s="569"/>
      <c r="EDY31" s="569"/>
      <c r="EDZ31" s="569"/>
      <c r="EEA31" s="569"/>
      <c r="EEB31" s="569"/>
      <c r="EEC31" s="569"/>
      <c r="EED31" s="569"/>
      <c r="EEE31" s="569"/>
      <c r="EEF31" s="569"/>
      <c r="EEG31" s="569"/>
      <c r="EEH31" s="569"/>
      <c r="EEI31" s="569"/>
      <c r="EEJ31" s="569"/>
      <c r="EEK31" s="569"/>
      <c r="EEL31" s="569"/>
      <c r="EEM31" s="569"/>
      <c r="EEN31" s="569"/>
      <c r="EEO31" s="569"/>
      <c r="EEP31" s="569"/>
      <c r="EEQ31" s="569"/>
      <c r="EER31" s="569"/>
      <c r="EES31" s="569"/>
      <c r="EET31" s="569"/>
      <c r="EEU31" s="569"/>
      <c r="EEV31" s="569"/>
      <c r="EEW31" s="569"/>
      <c r="EEX31" s="569"/>
      <c r="EEY31" s="569"/>
      <c r="EEZ31" s="569"/>
      <c r="EFA31" s="569"/>
      <c r="EFB31" s="569"/>
      <c r="EFC31" s="569"/>
      <c r="EFD31" s="569"/>
      <c r="EFE31" s="569"/>
      <c r="EFF31" s="569"/>
      <c r="EFG31" s="569"/>
      <c r="EFH31" s="569"/>
      <c r="EFI31" s="569"/>
      <c r="EFJ31" s="569"/>
      <c r="EFK31" s="569"/>
      <c r="EFL31" s="569"/>
      <c r="EFM31" s="569"/>
      <c r="EFN31" s="569"/>
      <c r="EFO31" s="569"/>
      <c r="EFP31" s="569"/>
      <c r="EFQ31" s="569"/>
      <c r="EFR31" s="569"/>
      <c r="EFS31" s="569"/>
      <c r="EFT31" s="569"/>
      <c r="EFU31" s="569"/>
      <c r="EFV31" s="569"/>
      <c r="EFW31" s="569"/>
      <c r="EFX31" s="569"/>
      <c r="EFY31" s="569"/>
      <c r="EFZ31" s="569"/>
      <c r="EGA31" s="569"/>
      <c r="EGB31" s="569"/>
      <c r="EGC31" s="569"/>
      <c r="EGD31" s="569"/>
      <c r="EGE31" s="569"/>
      <c r="EGF31" s="569"/>
      <c r="EGG31" s="569"/>
      <c r="EGH31" s="569"/>
      <c r="EGI31" s="569"/>
      <c r="EGJ31" s="569"/>
      <c r="EGK31" s="569"/>
      <c r="EGL31" s="569"/>
      <c r="EGM31" s="569"/>
      <c r="EGN31" s="569"/>
      <c r="EGO31" s="569"/>
      <c r="EGP31" s="569"/>
      <c r="EGQ31" s="569"/>
      <c r="EGR31" s="569"/>
      <c r="EGS31" s="569"/>
      <c r="EGT31" s="569"/>
      <c r="EGU31" s="569"/>
      <c r="EGV31" s="569"/>
      <c r="EGW31" s="569"/>
      <c r="EGX31" s="569"/>
      <c r="EGY31" s="569"/>
      <c r="EGZ31" s="569"/>
      <c r="EHA31" s="569"/>
      <c r="EHB31" s="569"/>
      <c r="EHC31" s="569"/>
      <c r="EHD31" s="569"/>
      <c r="EHE31" s="569"/>
      <c r="EHF31" s="569"/>
      <c r="EHG31" s="569"/>
      <c r="EHH31" s="569"/>
      <c r="EHI31" s="569"/>
      <c r="EHJ31" s="569"/>
      <c r="EHK31" s="569"/>
      <c r="EHL31" s="569"/>
      <c r="EHM31" s="569"/>
      <c r="EHN31" s="569"/>
      <c r="EHO31" s="569"/>
      <c r="EHP31" s="569"/>
      <c r="EHQ31" s="569"/>
      <c r="EHR31" s="569"/>
      <c r="EHS31" s="569"/>
      <c r="EHT31" s="569"/>
      <c r="EHU31" s="569"/>
      <c r="EHV31" s="569"/>
      <c r="EHW31" s="569"/>
      <c r="EHX31" s="569"/>
      <c r="EHY31" s="569"/>
      <c r="EHZ31" s="569"/>
      <c r="EIA31" s="569"/>
      <c r="EIB31" s="569"/>
      <c r="EIC31" s="569"/>
      <c r="EID31" s="569"/>
      <c r="EIE31" s="569"/>
      <c r="EIF31" s="569"/>
      <c r="EIG31" s="569"/>
      <c r="EIH31" s="569"/>
      <c r="EII31" s="569"/>
      <c r="EIJ31" s="569"/>
      <c r="EIK31" s="569"/>
      <c r="EIL31" s="569"/>
      <c r="EIM31" s="569"/>
      <c r="EIN31" s="569"/>
      <c r="EIO31" s="569"/>
      <c r="EIP31" s="569"/>
      <c r="EIQ31" s="569"/>
      <c r="EIR31" s="569"/>
      <c r="EIS31" s="569"/>
      <c r="EIT31" s="569"/>
      <c r="EIU31" s="569"/>
      <c r="EIV31" s="569"/>
      <c r="EIW31" s="569"/>
      <c r="EIX31" s="569"/>
      <c r="EIY31" s="569"/>
      <c r="EIZ31" s="569"/>
      <c r="EJA31" s="569"/>
      <c r="EJB31" s="569"/>
      <c r="EJC31" s="569"/>
      <c r="EJD31" s="569"/>
      <c r="EJE31" s="569"/>
      <c r="EJF31" s="569"/>
      <c r="EJG31" s="569"/>
      <c r="EJH31" s="569"/>
      <c r="EJI31" s="569"/>
      <c r="EJJ31" s="569"/>
      <c r="EJK31" s="569"/>
      <c r="EJL31" s="569"/>
      <c r="EJM31" s="569"/>
      <c r="EJN31" s="569"/>
      <c r="EJO31" s="569"/>
      <c r="EJP31" s="569"/>
      <c r="EJQ31" s="569"/>
      <c r="EJR31" s="569"/>
      <c r="EJS31" s="569"/>
      <c r="EJT31" s="569"/>
      <c r="EJU31" s="569"/>
      <c r="EJV31" s="569"/>
      <c r="EJW31" s="569"/>
      <c r="EJX31" s="569"/>
      <c r="EJY31" s="569"/>
      <c r="EJZ31" s="569"/>
      <c r="EKA31" s="569"/>
      <c r="EKB31" s="569"/>
      <c r="EKC31" s="569"/>
      <c r="EKD31" s="569"/>
      <c r="EKE31" s="569"/>
      <c r="EKF31" s="569"/>
      <c r="EKG31" s="569"/>
      <c r="EKH31" s="569"/>
      <c r="EKI31" s="569"/>
      <c r="EKJ31" s="569"/>
      <c r="EKK31" s="569"/>
      <c r="EKL31" s="569"/>
      <c r="EKM31" s="569"/>
      <c r="EKN31" s="569"/>
      <c r="EKO31" s="569"/>
      <c r="EKP31" s="569"/>
      <c r="EKQ31" s="569"/>
      <c r="EKR31" s="569"/>
      <c r="EKS31" s="569"/>
      <c r="EKT31" s="569"/>
      <c r="EKU31" s="569"/>
      <c r="EKV31" s="569"/>
      <c r="EKW31" s="569"/>
      <c r="EKX31" s="569"/>
      <c r="EKY31" s="569"/>
      <c r="EKZ31" s="569"/>
      <c r="ELA31" s="569"/>
      <c r="ELB31" s="569"/>
      <c r="ELC31" s="569"/>
      <c r="ELD31" s="569"/>
      <c r="ELE31" s="569"/>
      <c r="ELF31" s="569"/>
      <c r="ELG31" s="569"/>
      <c r="ELH31" s="569"/>
      <c r="ELI31" s="569"/>
      <c r="ELJ31" s="569"/>
      <c r="ELK31" s="569"/>
      <c r="ELL31" s="569"/>
      <c r="ELM31" s="569"/>
      <c r="ELN31" s="569"/>
      <c r="ELO31" s="569"/>
      <c r="ELP31" s="569"/>
      <c r="ELQ31" s="569"/>
      <c r="ELR31" s="569"/>
      <c r="ELS31" s="569"/>
      <c r="ELT31" s="569"/>
      <c r="ELU31" s="569"/>
      <c r="ELV31" s="569"/>
      <c r="ELW31" s="569"/>
      <c r="ELX31" s="569"/>
      <c r="ELY31" s="569"/>
      <c r="ELZ31" s="569"/>
      <c r="EMA31" s="569"/>
      <c r="EMB31" s="569"/>
      <c r="EMC31" s="569"/>
      <c r="EMD31" s="569"/>
      <c r="EME31" s="569"/>
      <c r="EMF31" s="569"/>
      <c r="EMG31" s="569"/>
      <c r="EMH31" s="569"/>
      <c r="EMI31" s="569"/>
      <c r="EMJ31" s="569"/>
      <c r="EMK31" s="569"/>
      <c r="EML31" s="569"/>
      <c r="EMM31" s="569"/>
      <c r="EMN31" s="569"/>
      <c r="EMO31" s="569"/>
      <c r="EMP31" s="569"/>
      <c r="EMQ31" s="569"/>
      <c r="EMR31" s="569"/>
      <c r="EMS31" s="569"/>
      <c r="EMT31" s="569"/>
      <c r="EMU31" s="569"/>
      <c r="EMV31" s="569"/>
      <c r="EMW31" s="569"/>
      <c r="EMX31" s="569"/>
      <c r="EMY31" s="569"/>
      <c r="EMZ31" s="569"/>
      <c r="ENA31" s="569"/>
      <c r="ENB31" s="569"/>
      <c r="ENC31" s="569"/>
      <c r="END31" s="569"/>
      <c r="ENE31" s="569"/>
      <c r="ENF31" s="569"/>
      <c r="ENG31" s="569"/>
      <c r="ENH31" s="569"/>
      <c r="ENI31" s="569"/>
      <c r="ENJ31" s="569"/>
      <c r="ENK31" s="569"/>
      <c r="ENL31" s="569"/>
      <c r="ENM31" s="569"/>
      <c r="ENN31" s="569"/>
      <c r="ENO31" s="569"/>
      <c r="ENP31" s="569"/>
      <c r="ENQ31" s="569"/>
      <c r="ENR31" s="569"/>
      <c r="ENS31" s="569"/>
      <c r="ENT31" s="569"/>
      <c r="ENU31" s="569"/>
      <c r="ENV31" s="569"/>
      <c r="ENW31" s="569"/>
      <c r="ENX31" s="569"/>
      <c r="ENY31" s="569"/>
      <c r="ENZ31" s="569"/>
      <c r="EOA31" s="569"/>
      <c r="EOB31" s="569"/>
      <c r="EOC31" s="569"/>
      <c r="EOD31" s="569"/>
      <c r="EOE31" s="569"/>
      <c r="EOF31" s="569"/>
      <c r="EOG31" s="569"/>
      <c r="EOH31" s="569"/>
      <c r="EOI31" s="569"/>
      <c r="EOJ31" s="569"/>
      <c r="EOK31" s="569"/>
      <c r="EOL31" s="569"/>
      <c r="EOM31" s="569"/>
      <c r="EON31" s="569"/>
      <c r="EOO31" s="569"/>
      <c r="EOP31" s="569"/>
      <c r="EOQ31" s="569"/>
      <c r="EOR31" s="569"/>
      <c r="EOS31" s="569"/>
      <c r="EOT31" s="569"/>
      <c r="EOU31" s="569"/>
      <c r="EOV31" s="569"/>
      <c r="EOW31" s="569"/>
      <c r="EOX31" s="569"/>
      <c r="EOY31" s="569"/>
      <c r="EOZ31" s="569"/>
      <c r="EPA31" s="569"/>
      <c r="EPB31" s="569"/>
      <c r="EPC31" s="569"/>
      <c r="EPD31" s="569"/>
      <c r="EPE31" s="569"/>
      <c r="EPF31" s="569"/>
      <c r="EPG31" s="569"/>
      <c r="EPH31" s="569"/>
      <c r="EPI31" s="569"/>
      <c r="EPJ31" s="569"/>
      <c r="EPK31" s="569"/>
      <c r="EPL31" s="569"/>
      <c r="EPM31" s="569"/>
      <c r="EPN31" s="569"/>
      <c r="EPO31" s="569"/>
      <c r="EPP31" s="569"/>
      <c r="EPQ31" s="569"/>
      <c r="EPR31" s="569"/>
      <c r="EPS31" s="569"/>
      <c r="EPT31" s="569"/>
      <c r="EPU31" s="569"/>
      <c r="EPV31" s="569"/>
      <c r="EPW31" s="569"/>
      <c r="EPX31" s="569"/>
      <c r="EPY31" s="569"/>
      <c r="EPZ31" s="569"/>
      <c r="EQA31" s="569"/>
      <c r="EQB31" s="569"/>
      <c r="EQC31" s="569"/>
      <c r="EQD31" s="569"/>
      <c r="EQE31" s="569"/>
      <c r="EQF31" s="569"/>
      <c r="EQG31" s="569"/>
      <c r="EQH31" s="569"/>
      <c r="EQI31" s="569"/>
      <c r="EQJ31" s="569"/>
      <c r="EQK31" s="569"/>
      <c r="EQL31" s="569"/>
      <c r="EQM31" s="569"/>
      <c r="EQN31" s="569"/>
      <c r="EQO31" s="569"/>
      <c r="EQP31" s="569"/>
      <c r="EQQ31" s="569"/>
      <c r="EQR31" s="569"/>
      <c r="EQS31" s="569"/>
      <c r="EQT31" s="569"/>
      <c r="EQU31" s="569"/>
      <c r="EQV31" s="569"/>
      <c r="EQW31" s="569"/>
      <c r="EQX31" s="569"/>
      <c r="EQY31" s="569"/>
      <c r="EQZ31" s="569"/>
      <c r="ERA31" s="569"/>
      <c r="ERB31" s="569"/>
      <c r="ERC31" s="569"/>
      <c r="ERD31" s="569"/>
      <c r="ERE31" s="569"/>
      <c r="ERF31" s="569"/>
      <c r="ERG31" s="569"/>
      <c r="ERH31" s="569"/>
      <c r="ERI31" s="569"/>
      <c r="ERJ31" s="569"/>
      <c r="ERK31" s="569"/>
      <c r="ERL31" s="569"/>
      <c r="ERM31" s="569"/>
      <c r="ERN31" s="569"/>
      <c r="ERO31" s="569"/>
      <c r="ERP31" s="569"/>
      <c r="ERQ31" s="569"/>
      <c r="ERR31" s="569"/>
      <c r="ERS31" s="569"/>
      <c r="ERT31" s="569"/>
      <c r="ERU31" s="569"/>
      <c r="ERV31" s="569"/>
      <c r="ERW31" s="569"/>
      <c r="ERX31" s="569"/>
      <c r="ERY31" s="569"/>
      <c r="ERZ31" s="569"/>
      <c r="ESA31" s="569"/>
      <c r="ESB31" s="569"/>
      <c r="ESC31" s="569"/>
      <c r="ESD31" s="569"/>
      <c r="ESE31" s="569"/>
      <c r="ESF31" s="569"/>
      <c r="ESG31" s="569"/>
      <c r="ESH31" s="569"/>
      <c r="ESI31" s="569"/>
      <c r="ESJ31" s="569"/>
      <c r="ESK31" s="569"/>
      <c r="ESL31" s="569"/>
      <c r="ESM31" s="569"/>
      <c r="ESN31" s="569"/>
      <c r="ESO31" s="569"/>
      <c r="ESP31" s="569"/>
      <c r="ESQ31" s="569"/>
      <c r="ESR31" s="569"/>
      <c r="ESS31" s="569"/>
      <c r="EST31" s="569"/>
      <c r="ESU31" s="569"/>
      <c r="ESV31" s="569"/>
      <c r="ESW31" s="569"/>
      <c r="ESX31" s="569"/>
      <c r="ESY31" s="569"/>
      <c r="ESZ31" s="569"/>
      <c r="ETA31" s="569"/>
      <c r="ETB31" s="569"/>
      <c r="ETC31" s="569"/>
      <c r="ETD31" s="569"/>
      <c r="ETE31" s="569"/>
      <c r="ETF31" s="569"/>
      <c r="ETG31" s="569"/>
      <c r="ETH31" s="569"/>
      <c r="ETI31" s="569"/>
      <c r="ETJ31" s="569"/>
      <c r="ETK31" s="569"/>
      <c r="ETL31" s="569"/>
      <c r="ETM31" s="569"/>
      <c r="ETN31" s="569"/>
      <c r="ETO31" s="569"/>
      <c r="ETP31" s="569"/>
      <c r="ETQ31" s="569"/>
      <c r="ETR31" s="569"/>
      <c r="ETS31" s="569"/>
      <c r="ETT31" s="569"/>
      <c r="ETU31" s="569"/>
      <c r="ETV31" s="569"/>
      <c r="ETW31" s="569"/>
      <c r="ETX31" s="569"/>
      <c r="ETY31" s="569"/>
      <c r="ETZ31" s="569"/>
      <c r="EUA31" s="569"/>
      <c r="EUB31" s="569"/>
      <c r="EUC31" s="569"/>
      <c r="EUD31" s="569"/>
      <c r="EUE31" s="569"/>
      <c r="EUF31" s="569"/>
      <c r="EUG31" s="569"/>
      <c r="EUH31" s="569"/>
      <c r="EUI31" s="569"/>
      <c r="EUJ31" s="569"/>
      <c r="EUK31" s="569"/>
      <c r="EUL31" s="569"/>
      <c r="EUM31" s="569"/>
      <c r="EUN31" s="569"/>
      <c r="EUO31" s="569"/>
      <c r="EUP31" s="569"/>
      <c r="EUQ31" s="569"/>
      <c r="EUR31" s="569"/>
      <c r="EUS31" s="569"/>
      <c r="EUT31" s="569"/>
      <c r="EUU31" s="569"/>
      <c r="EUV31" s="569"/>
      <c r="EUW31" s="569"/>
      <c r="EUX31" s="569"/>
      <c r="EUY31" s="569"/>
      <c r="EUZ31" s="569"/>
      <c r="EVA31" s="569"/>
      <c r="EVB31" s="569"/>
      <c r="EVC31" s="569"/>
      <c r="EVD31" s="569"/>
      <c r="EVE31" s="569"/>
      <c r="EVF31" s="569"/>
      <c r="EVG31" s="569"/>
      <c r="EVH31" s="569"/>
      <c r="EVI31" s="569"/>
      <c r="EVJ31" s="569"/>
      <c r="EVK31" s="569"/>
      <c r="EVL31" s="569"/>
      <c r="EVM31" s="569"/>
      <c r="EVN31" s="569"/>
      <c r="EVO31" s="569"/>
      <c r="EVP31" s="569"/>
      <c r="EVQ31" s="569"/>
      <c r="EVR31" s="569"/>
      <c r="EVS31" s="569"/>
      <c r="EVT31" s="569"/>
      <c r="EVU31" s="569"/>
      <c r="EVV31" s="569"/>
      <c r="EVW31" s="569"/>
      <c r="EVX31" s="569"/>
      <c r="EVY31" s="569"/>
      <c r="EVZ31" s="569"/>
      <c r="EWA31" s="569"/>
      <c r="EWB31" s="569"/>
      <c r="EWC31" s="569"/>
      <c r="EWD31" s="569"/>
      <c r="EWE31" s="569"/>
      <c r="EWF31" s="569"/>
      <c r="EWG31" s="569"/>
      <c r="EWH31" s="569"/>
      <c r="EWI31" s="569"/>
      <c r="EWJ31" s="569"/>
      <c r="EWK31" s="569"/>
      <c r="EWL31" s="569"/>
      <c r="EWM31" s="569"/>
      <c r="EWN31" s="569"/>
      <c r="EWO31" s="569"/>
      <c r="EWP31" s="569"/>
      <c r="EWQ31" s="569"/>
      <c r="EWR31" s="569"/>
      <c r="EWS31" s="569"/>
      <c r="EWT31" s="569"/>
      <c r="EWU31" s="569"/>
      <c r="EWV31" s="569"/>
      <c r="EWW31" s="569"/>
      <c r="EWX31" s="569"/>
      <c r="EWY31" s="569"/>
      <c r="EWZ31" s="569"/>
      <c r="EXA31" s="569"/>
      <c r="EXB31" s="569"/>
      <c r="EXC31" s="569"/>
      <c r="EXD31" s="569"/>
      <c r="EXE31" s="569"/>
      <c r="EXF31" s="569"/>
      <c r="EXG31" s="569"/>
      <c r="EXH31" s="569"/>
      <c r="EXI31" s="569"/>
      <c r="EXJ31" s="569"/>
      <c r="EXK31" s="569"/>
      <c r="EXL31" s="569"/>
      <c r="EXM31" s="569"/>
      <c r="EXN31" s="569"/>
      <c r="EXO31" s="569"/>
      <c r="EXP31" s="569"/>
      <c r="EXQ31" s="569"/>
      <c r="EXR31" s="569"/>
      <c r="EXS31" s="569"/>
      <c r="EXT31" s="569"/>
      <c r="EXU31" s="569"/>
      <c r="EXV31" s="569"/>
      <c r="EXW31" s="569"/>
      <c r="EXX31" s="569"/>
      <c r="EXY31" s="569"/>
      <c r="EXZ31" s="569"/>
      <c r="EYA31" s="569"/>
      <c r="EYB31" s="569"/>
      <c r="EYC31" s="569"/>
      <c r="EYD31" s="569"/>
      <c r="EYE31" s="569"/>
      <c r="EYF31" s="569"/>
      <c r="EYG31" s="569"/>
      <c r="EYH31" s="569"/>
      <c r="EYI31" s="569"/>
      <c r="EYJ31" s="569"/>
      <c r="EYK31" s="569"/>
      <c r="EYL31" s="569"/>
      <c r="EYM31" s="569"/>
      <c r="EYN31" s="569"/>
      <c r="EYO31" s="569"/>
      <c r="EYP31" s="569"/>
      <c r="EYQ31" s="569"/>
      <c r="EYR31" s="569"/>
      <c r="EYS31" s="569"/>
      <c r="EYT31" s="569"/>
      <c r="EYU31" s="569"/>
      <c r="EYV31" s="569"/>
      <c r="EYW31" s="569"/>
      <c r="EYX31" s="569"/>
      <c r="EYY31" s="569"/>
      <c r="EYZ31" s="569"/>
      <c r="EZA31" s="569"/>
      <c r="EZB31" s="569"/>
      <c r="EZC31" s="569"/>
      <c r="EZD31" s="569"/>
      <c r="EZE31" s="569"/>
      <c r="EZF31" s="569"/>
      <c r="EZG31" s="569"/>
      <c r="EZH31" s="569"/>
      <c r="EZI31" s="569"/>
      <c r="EZJ31" s="569"/>
      <c r="EZK31" s="569"/>
      <c r="EZL31" s="569"/>
      <c r="EZM31" s="569"/>
      <c r="EZN31" s="569"/>
      <c r="EZO31" s="569"/>
      <c r="EZP31" s="569"/>
      <c r="EZQ31" s="569"/>
      <c r="EZR31" s="569"/>
      <c r="EZS31" s="569"/>
      <c r="EZT31" s="569"/>
      <c r="EZU31" s="569"/>
      <c r="EZV31" s="569"/>
      <c r="EZW31" s="569"/>
      <c r="EZX31" s="569"/>
      <c r="EZY31" s="569"/>
      <c r="EZZ31" s="569"/>
      <c r="FAA31" s="569"/>
      <c r="FAB31" s="569"/>
      <c r="FAC31" s="569"/>
      <c r="FAD31" s="569"/>
      <c r="FAE31" s="569"/>
      <c r="FAF31" s="569"/>
      <c r="FAG31" s="569"/>
      <c r="FAH31" s="569"/>
      <c r="FAI31" s="569"/>
      <c r="FAJ31" s="569"/>
      <c r="FAK31" s="569"/>
      <c r="FAL31" s="569"/>
      <c r="FAM31" s="569"/>
      <c r="FAN31" s="569"/>
      <c r="FAO31" s="569"/>
      <c r="FAP31" s="569"/>
      <c r="FAQ31" s="569"/>
      <c r="FAR31" s="569"/>
      <c r="FAS31" s="569"/>
      <c r="FAT31" s="569"/>
      <c r="FAU31" s="569"/>
      <c r="FAV31" s="569"/>
      <c r="FAW31" s="569"/>
      <c r="FAX31" s="569"/>
      <c r="FAY31" s="569"/>
      <c r="FAZ31" s="569"/>
      <c r="FBA31" s="569"/>
      <c r="FBB31" s="569"/>
      <c r="FBC31" s="569"/>
      <c r="FBD31" s="569"/>
      <c r="FBE31" s="569"/>
      <c r="FBF31" s="569"/>
      <c r="FBG31" s="569"/>
      <c r="FBH31" s="569"/>
      <c r="FBI31" s="569"/>
      <c r="FBJ31" s="569"/>
      <c r="FBK31" s="569"/>
      <c r="FBL31" s="569"/>
      <c r="FBM31" s="569"/>
      <c r="FBN31" s="569"/>
      <c r="FBO31" s="569"/>
      <c r="FBP31" s="569"/>
      <c r="FBQ31" s="569"/>
      <c r="FBR31" s="569"/>
      <c r="FBS31" s="569"/>
      <c r="FBT31" s="569"/>
      <c r="FBU31" s="569"/>
      <c r="FBV31" s="569"/>
      <c r="FBW31" s="569"/>
      <c r="FBX31" s="569"/>
      <c r="FBY31" s="569"/>
      <c r="FBZ31" s="569"/>
      <c r="FCA31" s="569"/>
      <c r="FCB31" s="569"/>
      <c r="FCC31" s="569"/>
      <c r="FCD31" s="569"/>
      <c r="FCE31" s="569"/>
      <c r="FCF31" s="569"/>
      <c r="FCG31" s="569"/>
      <c r="FCH31" s="569"/>
      <c r="FCI31" s="569"/>
      <c r="FCJ31" s="569"/>
      <c r="FCK31" s="569"/>
      <c r="FCL31" s="569"/>
      <c r="FCM31" s="569"/>
      <c r="FCN31" s="569"/>
      <c r="FCO31" s="569"/>
      <c r="FCP31" s="569"/>
      <c r="FCQ31" s="569"/>
      <c r="FCR31" s="569"/>
      <c r="FCS31" s="569"/>
      <c r="FCT31" s="569"/>
      <c r="FCU31" s="569"/>
      <c r="FCV31" s="569"/>
      <c r="FCW31" s="569"/>
      <c r="FCX31" s="569"/>
      <c r="FCY31" s="569"/>
      <c r="FCZ31" s="569"/>
      <c r="FDA31" s="569"/>
      <c r="FDB31" s="569"/>
      <c r="FDC31" s="569"/>
      <c r="FDD31" s="569"/>
      <c r="FDE31" s="569"/>
      <c r="FDF31" s="569"/>
      <c r="FDG31" s="569"/>
      <c r="FDH31" s="569"/>
      <c r="FDI31" s="569"/>
      <c r="FDJ31" s="569"/>
      <c r="FDK31" s="569"/>
      <c r="FDL31" s="569"/>
      <c r="FDM31" s="569"/>
      <c r="FDN31" s="569"/>
      <c r="FDO31" s="569"/>
      <c r="FDP31" s="569"/>
      <c r="FDQ31" s="569"/>
      <c r="FDR31" s="569"/>
      <c r="FDS31" s="569"/>
      <c r="FDT31" s="569"/>
      <c r="FDU31" s="569"/>
      <c r="FDV31" s="569"/>
      <c r="FDW31" s="569"/>
      <c r="FDX31" s="569"/>
      <c r="FDY31" s="569"/>
      <c r="FDZ31" s="569"/>
      <c r="FEA31" s="569"/>
      <c r="FEB31" s="569"/>
      <c r="FEC31" s="569"/>
      <c r="FED31" s="569"/>
      <c r="FEE31" s="569"/>
      <c r="FEF31" s="569"/>
      <c r="FEG31" s="569"/>
      <c r="FEH31" s="569"/>
      <c r="FEI31" s="569"/>
      <c r="FEJ31" s="569"/>
      <c r="FEK31" s="569"/>
      <c r="FEL31" s="569"/>
      <c r="FEM31" s="569"/>
      <c r="FEN31" s="569"/>
      <c r="FEO31" s="569"/>
      <c r="FEP31" s="569"/>
      <c r="FEQ31" s="569"/>
      <c r="FER31" s="569"/>
      <c r="FES31" s="569"/>
      <c r="FET31" s="569"/>
      <c r="FEU31" s="569"/>
      <c r="FEV31" s="569"/>
      <c r="FEW31" s="569"/>
      <c r="FEX31" s="569"/>
      <c r="FEY31" s="569"/>
      <c r="FEZ31" s="569"/>
      <c r="FFA31" s="569"/>
      <c r="FFB31" s="569"/>
      <c r="FFC31" s="569"/>
      <c r="FFD31" s="569"/>
      <c r="FFE31" s="569"/>
      <c r="FFF31" s="569"/>
      <c r="FFG31" s="569"/>
      <c r="FFH31" s="569"/>
      <c r="FFI31" s="569"/>
      <c r="FFJ31" s="569"/>
      <c r="FFK31" s="569"/>
      <c r="FFL31" s="569"/>
      <c r="FFM31" s="569"/>
      <c r="FFN31" s="569"/>
      <c r="FFO31" s="569"/>
      <c r="FFP31" s="569"/>
      <c r="FFQ31" s="569"/>
      <c r="FFR31" s="569"/>
      <c r="FFS31" s="569"/>
      <c r="FFT31" s="569"/>
      <c r="FFU31" s="569"/>
      <c r="FFV31" s="569"/>
      <c r="FFW31" s="569"/>
      <c r="FFX31" s="569"/>
      <c r="FFY31" s="569"/>
      <c r="FFZ31" s="569"/>
      <c r="FGA31" s="569"/>
      <c r="FGB31" s="569"/>
      <c r="FGC31" s="569"/>
      <c r="FGD31" s="569"/>
      <c r="FGE31" s="569"/>
      <c r="FGF31" s="569"/>
      <c r="FGG31" s="569"/>
      <c r="FGH31" s="569"/>
      <c r="FGI31" s="569"/>
      <c r="FGJ31" s="569"/>
      <c r="FGK31" s="569"/>
      <c r="FGL31" s="569"/>
      <c r="FGM31" s="569"/>
      <c r="FGN31" s="569"/>
      <c r="FGO31" s="569"/>
      <c r="FGP31" s="569"/>
      <c r="FGQ31" s="569"/>
      <c r="FGR31" s="569"/>
      <c r="FGS31" s="569"/>
      <c r="FGT31" s="569"/>
      <c r="FGU31" s="569"/>
      <c r="FGV31" s="569"/>
      <c r="FGW31" s="569"/>
      <c r="FGX31" s="569"/>
      <c r="FGY31" s="569"/>
      <c r="FGZ31" s="569"/>
      <c r="FHA31" s="569"/>
      <c r="FHB31" s="569"/>
      <c r="FHC31" s="569"/>
      <c r="FHD31" s="569"/>
      <c r="FHE31" s="569"/>
      <c r="FHF31" s="569"/>
      <c r="FHG31" s="569"/>
      <c r="FHH31" s="569"/>
      <c r="FHI31" s="569"/>
      <c r="FHJ31" s="569"/>
      <c r="FHK31" s="569"/>
      <c r="FHL31" s="569"/>
      <c r="FHM31" s="569"/>
      <c r="FHN31" s="569"/>
      <c r="FHO31" s="569"/>
      <c r="FHP31" s="569"/>
      <c r="FHQ31" s="569"/>
      <c r="FHR31" s="569"/>
      <c r="FHS31" s="569"/>
      <c r="FHT31" s="569"/>
      <c r="FHU31" s="569"/>
      <c r="FHV31" s="569"/>
      <c r="FHW31" s="569"/>
      <c r="FHX31" s="569"/>
      <c r="FHY31" s="569"/>
      <c r="FHZ31" s="569"/>
      <c r="FIA31" s="569"/>
      <c r="FIB31" s="569"/>
      <c r="FIC31" s="569"/>
      <c r="FID31" s="569"/>
      <c r="FIE31" s="569"/>
      <c r="FIF31" s="569"/>
      <c r="FIG31" s="569"/>
      <c r="FIH31" s="569"/>
      <c r="FII31" s="569"/>
      <c r="FIJ31" s="569"/>
      <c r="FIK31" s="569"/>
      <c r="FIL31" s="569"/>
      <c r="FIM31" s="569"/>
      <c r="FIN31" s="569"/>
      <c r="FIO31" s="569"/>
      <c r="FIP31" s="569"/>
      <c r="FIQ31" s="569"/>
      <c r="FIR31" s="569"/>
      <c r="FIS31" s="569"/>
      <c r="FIT31" s="569"/>
      <c r="FIU31" s="569"/>
      <c r="FIV31" s="569"/>
      <c r="FIW31" s="569"/>
      <c r="FIX31" s="569"/>
      <c r="FIY31" s="569"/>
      <c r="FIZ31" s="569"/>
      <c r="FJA31" s="569"/>
      <c r="FJB31" s="569"/>
      <c r="FJC31" s="569"/>
      <c r="FJD31" s="569"/>
      <c r="FJE31" s="569"/>
      <c r="FJF31" s="569"/>
      <c r="FJG31" s="569"/>
      <c r="FJH31" s="569"/>
      <c r="FJI31" s="569"/>
      <c r="FJJ31" s="569"/>
      <c r="FJK31" s="569"/>
      <c r="FJL31" s="569"/>
      <c r="FJM31" s="569"/>
      <c r="FJN31" s="569"/>
      <c r="FJO31" s="569"/>
      <c r="FJP31" s="569"/>
      <c r="FJQ31" s="569"/>
      <c r="FJR31" s="569"/>
      <c r="FJS31" s="569"/>
      <c r="FJT31" s="569"/>
      <c r="FJU31" s="569"/>
      <c r="FJV31" s="569"/>
      <c r="FJW31" s="569"/>
      <c r="FJX31" s="569"/>
      <c r="FJY31" s="569"/>
      <c r="FJZ31" s="569"/>
      <c r="FKA31" s="569"/>
      <c r="FKB31" s="569"/>
      <c r="FKC31" s="569"/>
      <c r="FKD31" s="569"/>
      <c r="FKE31" s="569"/>
      <c r="FKF31" s="569"/>
      <c r="FKG31" s="569"/>
      <c r="FKH31" s="569"/>
      <c r="FKI31" s="569"/>
      <c r="FKJ31" s="569"/>
      <c r="FKK31" s="569"/>
      <c r="FKL31" s="569"/>
      <c r="FKM31" s="569"/>
      <c r="FKN31" s="569"/>
      <c r="FKO31" s="569"/>
      <c r="FKP31" s="569"/>
      <c r="FKQ31" s="569"/>
      <c r="FKR31" s="569"/>
      <c r="FKS31" s="569"/>
      <c r="FKT31" s="569"/>
      <c r="FKU31" s="569"/>
      <c r="FKV31" s="569"/>
      <c r="FKW31" s="569"/>
      <c r="FKX31" s="569"/>
      <c r="FKY31" s="569"/>
      <c r="FKZ31" s="569"/>
      <c r="FLA31" s="569"/>
      <c r="FLB31" s="569"/>
      <c r="FLC31" s="569"/>
      <c r="FLD31" s="569"/>
      <c r="FLE31" s="569"/>
      <c r="FLF31" s="569"/>
      <c r="FLG31" s="569"/>
      <c r="FLH31" s="569"/>
      <c r="FLI31" s="569"/>
      <c r="FLJ31" s="569"/>
      <c r="FLK31" s="569"/>
      <c r="FLL31" s="569"/>
      <c r="FLM31" s="569"/>
      <c r="FLN31" s="569"/>
      <c r="FLO31" s="569"/>
      <c r="FLP31" s="569"/>
      <c r="FLQ31" s="569"/>
      <c r="FLR31" s="569"/>
      <c r="FLS31" s="569"/>
      <c r="FLT31" s="569"/>
      <c r="FLU31" s="569"/>
      <c r="FLV31" s="569"/>
      <c r="FLW31" s="569"/>
      <c r="FLX31" s="569"/>
      <c r="FLY31" s="569"/>
      <c r="FLZ31" s="569"/>
      <c r="FMA31" s="569"/>
      <c r="FMB31" s="569"/>
      <c r="FMC31" s="569"/>
      <c r="FMD31" s="569"/>
      <c r="FME31" s="569"/>
      <c r="FMF31" s="569"/>
      <c r="FMG31" s="569"/>
      <c r="FMH31" s="569"/>
      <c r="FMI31" s="569"/>
      <c r="FMJ31" s="569"/>
      <c r="FMK31" s="569"/>
      <c r="FML31" s="569"/>
      <c r="FMM31" s="569"/>
      <c r="FMN31" s="569"/>
      <c r="FMO31" s="569"/>
      <c r="FMP31" s="569"/>
      <c r="FMQ31" s="569"/>
      <c r="FMR31" s="569"/>
      <c r="FMS31" s="569"/>
      <c r="FMT31" s="569"/>
      <c r="FMU31" s="569"/>
      <c r="FMV31" s="569"/>
      <c r="FMW31" s="569"/>
      <c r="FMX31" s="569"/>
      <c r="FMY31" s="569"/>
      <c r="FMZ31" s="569"/>
      <c r="FNA31" s="569"/>
      <c r="FNB31" s="569"/>
      <c r="FNC31" s="569"/>
      <c r="FND31" s="569"/>
      <c r="FNE31" s="569"/>
      <c r="FNF31" s="569"/>
      <c r="FNG31" s="569"/>
      <c r="FNH31" s="569"/>
      <c r="FNI31" s="569"/>
      <c r="FNJ31" s="569"/>
      <c r="FNK31" s="569"/>
      <c r="FNL31" s="569"/>
      <c r="FNM31" s="569"/>
      <c r="FNN31" s="569"/>
      <c r="FNO31" s="569"/>
      <c r="FNP31" s="569"/>
      <c r="FNQ31" s="569"/>
      <c r="FNR31" s="569"/>
      <c r="FNS31" s="569"/>
      <c r="FNT31" s="569"/>
      <c r="FNU31" s="569"/>
      <c r="FNV31" s="569"/>
      <c r="FNW31" s="569"/>
      <c r="FNX31" s="569"/>
      <c r="FNY31" s="569"/>
      <c r="FNZ31" s="569"/>
      <c r="FOA31" s="569"/>
      <c r="FOB31" s="569"/>
      <c r="FOC31" s="569"/>
      <c r="FOD31" s="569"/>
      <c r="FOE31" s="569"/>
      <c r="FOF31" s="569"/>
      <c r="FOG31" s="569"/>
      <c r="FOH31" s="569"/>
      <c r="FOI31" s="569"/>
      <c r="FOJ31" s="569"/>
      <c r="FOK31" s="569"/>
      <c r="FOL31" s="569"/>
      <c r="FOM31" s="569"/>
      <c r="FON31" s="569"/>
      <c r="FOO31" s="569"/>
      <c r="FOP31" s="569"/>
      <c r="FOQ31" s="569"/>
      <c r="FOR31" s="569"/>
      <c r="FOS31" s="569"/>
      <c r="FOT31" s="569"/>
      <c r="FOU31" s="569"/>
      <c r="FOV31" s="569"/>
      <c r="FOW31" s="569"/>
      <c r="FOX31" s="569"/>
      <c r="FOY31" s="569"/>
      <c r="FOZ31" s="569"/>
      <c r="FPA31" s="569"/>
      <c r="FPB31" s="569"/>
      <c r="FPC31" s="569"/>
      <c r="FPD31" s="569"/>
      <c r="FPE31" s="569"/>
      <c r="FPF31" s="569"/>
      <c r="FPG31" s="569"/>
      <c r="FPH31" s="569"/>
      <c r="FPI31" s="569"/>
      <c r="FPJ31" s="569"/>
      <c r="FPK31" s="569"/>
      <c r="FPL31" s="569"/>
      <c r="FPM31" s="569"/>
      <c r="FPN31" s="569"/>
      <c r="FPO31" s="569"/>
      <c r="FPP31" s="569"/>
      <c r="FPQ31" s="569"/>
      <c r="FPR31" s="569"/>
      <c r="FPS31" s="569"/>
      <c r="FPT31" s="569"/>
      <c r="FPU31" s="569"/>
      <c r="FPV31" s="569"/>
      <c r="FPW31" s="569"/>
      <c r="FPX31" s="569"/>
      <c r="FPY31" s="569"/>
      <c r="FPZ31" s="569"/>
      <c r="FQA31" s="569"/>
      <c r="FQB31" s="569"/>
      <c r="FQC31" s="569"/>
      <c r="FQD31" s="569"/>
      <c r="FQE31" s="569"/>
      <c r="FQF31" s="569"/>
      <c r="FQG31" s="569"/>
      <c r="FQH31" s="569"/>
      <c r="FQI31" s="569"/>
      <c r="FQJ31" s="569"/>
      <c r="FQK31" s="569"/>
      <c r="FQL31" s="569"/>
      <c r="FQM31" s="569"/>
      <c r="FQN31" s="569"/>
      <c r="FQO31" s="569"/>
      <c r="FQP31" s="569"/>
      <c r="FQQ31" s="569"/>
      <c r="FQR31" s="569"/>
      <c r="FQS31" s="569"/>
      <c r="FQT31" s="569"/>
      <c r="FQU31" s="569"/>
      <c r="FQV31" s="569"/>
      <c r="FQW31" s="569"/>
      <c r="FQX31" s="569"/>
      <c r="FQY31" s="569"/>
      <c r="FQZ31" s="569"/>
      <c r="FRA31" s="569"/>
      <c r="FRB31" s="569"/>
      <c r="FRC31" s="569"/>
      <c r="FRD31" s="569"/>
      <c r="FRE31" s="569"/>
      <c r="FRF31" s="569"/>
      <c r="FRG31" s="569"/>
      <c r="FRH31" s="569"/>
      <c r="FRI31" s="569"/>
      <c r="FRJ31" s="569"/>
      <c r="FRK31" s="569"/>
      <c r="FRL31" s="569"/>
      <c r="FRM31" s="569"/>
      <c r="FRN31" s="569"/>
      <c r="FRO31" s="569"/>
      <c r="FRP31" s="569"/>
      <c r="FRQ31" s="569"/>
      <c r="FRR31" s="569"/>
      <c r="FRS31" s="569"/>
      <c r="FRT31" s="569"/>
      <c r="FRU31" s="569"/>
      <c r="FRV31" s="569"/>
      <c r="FRW31" s="569"/>
      <c r="FRX31" s="569"/>
      <c r="FRY31" s="569"/>
      <c r="FRZ31" s="569"/>
      <c r="FSA31" s="569"/>
      <c r="FSB31" s="569"/>
      <c r="FSC31" s="569"/>
      <c r="FSD31" s="569"/>
      <c r="FSE31" s="569"/>
      <c r="FSF31" s="569"/>
      <c r="FSG31" s="569"/>
      <c r="FSH31" s="569"/>
      <c r="FSI31" s="569"/>
      <c r="FSJ31" s="569"/>
      <c r="FSK31" s="569"/>
      <c r="FSL31" s="569"/>
      <c r="FSM31" s="569"/>
      <c r="FSN31" s="569"/>
      <c r="FSO31" s="569"/>
      <c r="FSP31" s="569"/>
      <c r="FSQ31" s="569"/>
      <c r="FSR31" s="569"/>
      <c r="FSS31" s="569"/>
      <c r="FST31" s="569"/>
      <c r="FSU31" s="569"/>
      <c r="FSV31" s="569"/>
      <c r="FSW31" s="569"/>
      <c r="FSX31" s="569"/>
      <c r="FSY31" s="569"/>
      <c r="FSZ31" s="569"/>
      <c r="FTA31" s="569"/>
      <c r="FTB31" s="569"/>
      <c r="FTC31" s="569"/>
      <c r="FTD31" s="569"/>
      <c r="FTE31" s="569"/>
      <c r="FTF31" s="569"/>
      <c r="FTG31" s="569"/>
      <c r="FTH31" s="569"/>
      <c r="FTI31" s="569"/>
      <c r="FTJ31" s="569"/>
      <c r="FTK31" s="569"/>
      <c r="FTL31" s="569"/>
      <c r="FTM31" s="569"/>
      <c r="FTN31" s="569"/>
      <c r="FTO31" s="569"/>
      <c r="FTP31" s="569"/>
      <c r="FTQ31" s="569"/>
      <c r="FTR31" s="569"/>
      <c r="FTS31" s="569"/>
      <c r="FTT31" s="569"/>
      <c r="FTU31" s="569"/>
      <c r="FTV31" s="569"/>
      <c r="FTW31" s="569"/>
      <c r="FTX31" s="569"/>
      <c r="FTY31" s="569"/>
      <c r="FTZ31" s="569"/>
      <c r="FUA31" s="569"/>
      <c r="FUB31" s="569"/>
      <c r="FUC31" s="569"/>
      <c r="FUD31" s="569"/>
      <c r="FUE31" s="569"/>
      <c r="FUF31" s="569"/>
      <c r="FUG31" s="569"/>
      <c r="FUH31" s="569"/>
      <c r="FUI31" s="569"/>
      <c r="FUJ31" s="569"/>
      <c r="FUK31" s="569"/>
      <c r="FUL31" s="569"/>
      <c r="FUM31" s="569"/>
      <c r="FUN31" s="569"/>
      <c r="FUO31" s="569"/>
      <c r="FUP31" s="569"/>
      <c r="FUQ31" s="569"/>
      <c r="FUR31" s="569"/>
      <c r="FUS31" s="569"/>
      <c r="FUT31" s="569"/>
      <c r="FUU31" s="569"/>
      <c r="FUV31" s="569"/>
      <c r="FUW31" s="569"/>
      <c r="FUX31" s="569"/>
      <c r="FUY31" s="569"/>
      <c r="FUZ31" s="569"/>
      <c r="FVA31" s="569"/>
      <c r="FVB31" s="569"/>
      <c r="FVC31" s="569"/>
      <c r="FVD31" s="569"/>
      <c r="FVE31" s="569"/>
      <c r="FVF31" s="569"/>
      <c r="FVG31" s="569"/>
      <c r="FVH31" s="569"/>
      <c r="FVI31" s="569"/>
      <c r="FVJ31" s="569"/>
      <c r="FVK31" s="569"/>
      <c r="FVL31" s="569"/>
      <c r="FVM31" s="569"/>
      <c r="FVN31" s="569"/>
      <c r="FVO31" s="569"/>
      <c r="FVP31" s="569"/>
      <c r="FVQ31" s="569"/>
      <c r="FVR31" s="569"/>
      <c r="FVS31" s="569"/>
      <c r="FVT31" s="569"/>
      <c r="FVU31" s="569"/>
      <c r="FVV31" s="569"/>
      <c r="FVW31" s="569"/>
      <c r="FVX31" s="569"/>
      <c r="FVY31" s="569"/>
      <c r="FVZ31" s="569"/>
      <c r="FWA31" s="569"/>
      <c r="FWB31" s="569"/>
      <c r="FWC31" s="569"/>
      <c r="FWD31" s="569"/>
      <c r="FWE31" s="569"/>
      <c r="FWF31" s="569"/>
      <c r="FWG31" s="569"/>
      <c r="FWH31" s="569"/>
      <c r="FWI31" s="569"/>
      <c r="FWJ31" s="569"/>
      <c r="FWK31" s="569"/>
      <c r="FWL31" s="569"/>
      <c r="FWM31" s="569"/>
      <c r="FWN31" s="569"/>
      <c r="FWO31" s="569"/>
      <c r="FWP31" s="569"/>
      <c r="FWQ31" s="569"/>
      <c r="FWR31" s="569"/>
      <c r="FWS31" s="569"/>
      <c r="FWT31" s="569"/>
      <c r="FWU31" s="569"/>
      <c r="FWV31" s="569"/>
      <c r="FWW31" s="569"/>
      <c r="FWX31" s="569"/>
      <c r="FWY31" s="569"/>
      <c r="FWZ31" s="569"/>
      <c r="FXA31" s="569"/>
      <c r="FXB31" s="569"/>
      <c r="FXC31" s="569"/>
      <c r="FXD31" s="569"/>
      <c r="FXE31" s="569"/>
      <c r="FXF31" s="569"/>
      <c r="FXG31" s="569"/>
      <c r="FXH31" s="569"/>
      <c r="FXI31" s="569"/>
      <c r="FXJ31" s="569"/>
      <c r="FXK31" s="569"/>
      <c r="FXL31" s="569"/>
      <c r="FXM31" s="569"/>
      <c r="FXN31" s="569"/>
      <c r="FXO31" s="569"/>
      <c r="FXP31" s="569"/>
      <c r="FXQ31" s="569"/>
      <c r="FXR31" s="569"/>
      <c r="FXS31" s="569"/>
      <c r="FXT31" s="569"/>
      <c r="FXU31" s="569"/>
      <c r="FXV31" s="569"/>
      <c r="FXW31" s="569"/>
      <c r="FXX31" s="569"/>
      <c r="FXY31" s="569"/>
      <c r="FXZ31" s="569"/>
      <c r="FYA31" s="569"/>
      <c r="FYB31" s="569"/>
      <c r="FYC31" s="569"/>
      <c r="FYD31" s="569"/>
      <c r="FYE31" s="569"/>
      <c r="FYF31" s="569"/>
      <c r="FYG31" s="569"/>
      <c r="FYH31" s="569"/>
      <c r="FYI31" s="569"/>
      <c r="FYJ31" s="569"/>
      <c r="FYK31" s="569"/>
      <c r="FYL31" s="569"/>
      <c r="FYM31" s="569"/>
      <c r="FYN31" s="569"/>
      <c r="FYO31" s="569"/>
      <c r="FYP31" s="569"/>
      <c r="FYQ31" s="569"/>
      <c r="FYR31" s="569"/>
      <c r="FYS31" s="569"/>
      <c r="FYT31" s="569"/>
      <c r="FYU31" s="569"/>
      <c r="FYV31" s="569"/>
      <c r="FYW31" s="569"/>
      <c r="FYX31" s="569"/>
      <c r="FYY31" s="569"/>
      <c r="FYZ31" s="569"/>
      <c r="FZA31" s="569"/>
      <c r="FZB31" s="569"/>
      <c r="FZC31" s="569"/>
      <c r="FZD31" s="569"/>
      <c r="FZE31" s="569"/>
      <c r="FZF31" s="569"/>
      <c r="FZG31" s="569"/>
      <c r="FZH31" s="569"/>
      <c r="FZI31" s="569"/>
      <c r="FZJ31" s="569"/>
      <c r="FZK31" s="569"/>
      <c r="FZL31" s="569"/>
      <c r="FZM31" s="569"/>
      <c r="FZN31" s="569"/>
      <c r="FZO31" s="569"/>
      <c r="FZP31" s="569"/>
      <c r="FZQ31" s="569"/>
      <c r="FZR31" s="569"/>
      <c r="FZS31" s="569"/>
      <c r="FZT31" s="569"/>
      <c r="FZU31" s="569"/>
      <c r="FZV31" s="569"/>
      <c r="FZW31" s="569"/>
      <c r="FZX31" s="569"/>
      <c r="FZY31" s="569"/>
      <c r="FZZ31" s="569"/>
      <c r="GAA31" s="569"/>
      <c r="GAB31" s="569"/>
      <c r="GAC31" s="569"/>
      <c r="GAD31" s="569"/>
      <c r="GAE31" s="569"/>
      <c r="GAF31" s="569"/>
      <c r="GAG31" s="569"/>
      <c r="GAH31" s="569"/>
      <c r="GAI31" s="569"/>
      <c r="GAJ31" s="569"/>
      <c r="GAK31" s="569"/>
      <c r="GAL31" s="569"/>
      <c r="GAM31" s="569"/>
      <c r="GAN31" s="569"/>
      <c r="GAO31" s="569"/>
      <c r="GAP31" s="569"/>
      <c r="GAQ31" s="569"/>
      <c r="GAR31" s="569"/>
      <c r="GAS31" s="569"/>
      <c r="GAT31" s="569"/>
      <c r="GAU31" s="569"/>
      <c r="GAV31" s="569"/>
      <c r="GAW31" s="569"/>
      <c r="GAX31" s="569"/>
      <c r="GAY31" s="569"/>
      <c r="GAZ31" s="569"/>
      <c r="GBA31" s="569"/>
      <c r="GBB31" s="569"/>
      <c r="GBC31" s="569"/>
      <c r="GBD31" s="569"/>
      <c r="GBE31" s="569"/>
      <c r="GBF31" s="569"/>
      <c r="GBG31" s="569"/>
      <c r="GBH31" s="569"/>
      <c r="GBI31" s="569"/>
      <c r="GBJ31" s="569"/>
      <c r="GBK31" s="569"/>
      <c r="GBL31" s="569"/>
      <c r="GBM31" s="569"/>
      <c r="GBN31" s="569"/>
      <c r="GBO31" s="569"/>
      <c r="GBP31" s="569"/>
      <c r="GBQ31" s="569"/>
      <c r="GBR31" s="569"/>
      <c r="GBS31" s="569"/>
      <c r="GBT31" s="569"/>
      <c r="GBU31" s="569"/>
      <c r="GBV31" s="569"/>
      <c r="GBW31" s="569"/>
      <c r="GBX31" s="569"/>
      <c r="GBY31" s="569"/>
      <c r="GBZ31" s="569"/>
      <c r="GCA31" s="569"/>
      <c r="GCB31" s="569"/>
      <c r="GCC31" s="569"/>
      <c r="GCD31" s="569"/>
      <c r="GCE31" s="569"/>
      <c r="GCF31" s="569"/>
      <c r="GCG31" s="569"/>
      <c r="GCH31" s="569"/>
      <c r="GCI31" s="569"/>
      <c r="GCJ31" s="569"/>
      <c r="GCK31" s="569"/>
      <c r="GCL31" s="569"/>
      <c r="GCM31" s="569"/>
      <c r="GCN31" s="569"/>
      <c r="GCO31" s="569"/>
      <c r="GCP31" s="569"/>
      <c r="GCQ31" s="569"/>
      <c r="GCR31" s="569"/>
      <c r="GCS31" s="569"/>
      <c r="GCT31" s="569"/>
      <c r="GCU31" s="569"/>
      <c r="GCV31" s="569"/>
      <c r="GCW31" s="569"/>
      <c r="GCX31" s="569"/>
      <c r="GCY31" s="569"/>
      <c r="GCZ31" s="569"/>
      <c r="GDA31" s="569"/>
      <c r="GDB31" s="569"/>
      <c r="GDC31" s="569"/>
      <c r="GDD31" s="569"/>
      <c r="GDE31" s="569"/>
      <c r="GDF31" s="569"/>
      <c r="GDG31" s="569"/>
      <c r="GDH31" s="569"/>
      <c r="GDI31" s="569"/>
      <c r="GDJ31" s="569"/>
      <c r="GDK31" s="569"/>
      <c r="GDL31" s="569"/>
      <c r="GDM31" s="569"/>
      <c r="GDN31" s="569"/>
      <c r="GDO31" s="569"/>
      <c r="GDP31" s="569"/>
      <c r="GDQ31" s="569"/>
      <c r="GDR31" s="569"/>
      <c r="GDS31" s="569"/>
      <c r="GDT31" s="569"/>
      <c r="GDU31" s="569"/>
      <c r="GDV31" s="569"/>
      <c r="GDW31" s="569"/>
      <c r="GDX31" s="569"/>
      <c r="GDY31" s="569"/>
      <c r="GDZ31" s="569"/>
      <c r="GEA31" s="569"/>
      <c r="GEB31" s="569"/>
      <c r="GEC31" s="569"/>
      <c r="GED31" s="569"/>
      <c r="GEE31" s="569"/>
      <c r="GEF31" s="569"/>
      <c r="GEG31" s="569"/>
      <c r="GEH31" s="569"/>
      <c r="GEI31" s="569"/>
      <c r="GEJ31" s="569"/>
      <c r="GEK31" s="569"/>
      <c r="GEL31" s="569"/>
      <c r="GEM31" s="569"/>
      <c r="GEN31" s="569"/>
      <c r="GEO31" s="569"/>
      <c r="GEP31" s="569"/>
      <c r="GEQ31" s="569"/>
      <c r="GER31" s="569"/>
      <c r="GES31" s="569"/>
      <c r="GET31" s="569"/>
      <c r="GEU31" s="569"/>
      <c r="GEV31" s="569"/>
      <c r="GEW31" s="569"/>
      <c r="GEX31" s="569"/>
      <c r="GEY31" s="569"/>
      <c r="GEZ31" s="569"/>
      <c r="GFA31" s="569"/>
      <c r="GFB31" s="569"/>
      <c r="GFC31" s="569"/>
      <c r="GFD31" s="569"/>
      <c r="GFE31" s="569"/>
      <c r="GFF31" s="569"/>
      <c r="GFG31" s="569"/>
      <c r="GFH31" s="569"/>
      <c r="GFI31" s="569"/>
      <c r="GFJ31" s="569"/>
      <c r="GFK31" s="569"/>
      <c r="GFL31" s="569"/>
      <c r="GFM31" s="569"/>
      <c r="GFN31" s="569"/>
      <c r="GFO31" s="569"/>
      <c r="GFP31" s="569"/>
      <c r="GFQ31" s="569"/>
      <c r="GFR31" s="569"/>
      <c r="GFS31" s="569"/>
      <c r="GFT31" s="569"/>
      <c r="GFU31" s="569"/>
      <c r="GFV31" s="569"/>
      <c r="GFW31" s="569"/>
      <c r="GFX31" s="569"/>
      <c r="GFY31" s="569"/>
      <c r="GFZ31" s="569"/>
      <c r="GGA31" s="569"/>
      <c r="GGB31" s="569"/>
      <c r="GGC31" s="569"/>
      <c r="GGD31" s="569"/>
      <c r="GGE31" s="569"/>
      <c r="GGF31" s="569"/>
      <c r="GGG31" s="569"/>
      <c r="GGH31" s="569"/>
      <c r="GGI31" s="569"/>
      <c r="GGJ31" s="569"/>
      <c r="GGK31" s="569"/>
      <c r="GGL31" s="569"/>
      <c r="GGM31" s="569"/>
      <c r="GGN31" s="569"/>
      <c r="GGO31" s="569"/>
      <c r="GGP31" s="569"/>
      <c r="GGQ31" s="569"/>
      <c r="GGR31" s="569"/>
      <c r="GGS31" s="569"/>
      <c r="GGT31" s="569"/>
      <c r="GGU31" s="569"/>
      <c r="GGV31" s="569"/>
      <c r="GGW31" s="569"/>
      <c r="GGX31" s="569"/>
      <c r="GGY31" s="569"/>
      <c r="GGZ31" s="569"/>
      <c r="GHA31" s="569"/>
      <c r="GHB31" s="569"/>
      <c r="GHC31" s="569"/>
      <c r="GHD31" s="569"/>
      <c r="GHE31" s="569"/>
      <c r="GHF31" s="569"/>
      <c r="GHG31" s="569"/>
      <c r="GHH31" s="569"/>
      <c r="GHI31" s="569"/>
      <c r="GHJ31" s="569"/>
      <c r="GHK31" s="569"/>
      <c r="GHL31" s="569"/>
      <c r="GHM31" s="569"/>
      <c r="GHN31" s="569"/>
      <c r="GHO31" s="569"/>
      <c r="GHP31" s="569"/>
      <c r="GHQ31" s="569"/>
      <c r="GHR31" s="569"/>
      <c r="GHS31" s="569"/>
      <c r="GHT31" s="569"/>
      <c r="GHU31" s="569"/>
      <c r="GHV31" s="569"/>
      <c r="GHW31" s="569"/>
      <c r="GHX31" s="569"/>
      <c r="GHY31" s="569"/>
      <c r="GHZ31" s="569"/>
      <c r="GIA31" s="569"/>
      <c r="GIB31" s="569"/>
      <c r="GIC31" s="569"/>
      <c r="GID31" s="569"/>
      <c r="GIE31" s="569"/>
      <c r="GIF31" s="569"/>
      <c r="GIG31" s="569"/>
      <c r="GIH31" s="569"/>
      <c r="GII31" s="569"/>
      <c r="GIJ31" s="569"/>
      <c r="GIK31" s="569"/>
      <c r="GIL31" s="569"/>
      <c r="GIM31" s="569"/>
      <c r="GIN31" s="569"/>
      <c r="GIO31" s="569"/>
      <c r="GIP31" s="569"/>
      <c r="GIQ31" s="569"/>
      <c r="GIR31" s="569"/>
      <c r="GIS31" s="569"/>
      <c r="GIT31" s="569"/>
      <c r="GIU31" s="569"/>
      <c r="GIV31" s="569"/>
      <c r="GIW31" s="569"/>
      <c r="GIX31" s="569"/>
      <c r="GIY31" s="569"/>
      <c r="GIZ31" s="569"/>
      <c r="GJA31" s="569"/>
      <c r="GJB31" s="569"/>
      <c r="GJC31" s="569"/>
      <c r="GJD31" s="569"/>
      <c r="GJE31" s="569"/>
      <c r="GJF31" s="569"/>
      <c r="GJG31" s="569"/>
      <c r="GJH31" s="569"/>
      <c r="GJI31" s="569"/>
      <c r="GJJ31" s="569"/>
      <c r="GJK31" s="569"/>
      <c r="GJL31" s="569"/>
      <c r="GJM31" s="569"/>
      <c r="GJN31" s="569"/>
      <c r="GJO31" s="569"/>
      <c r="GJP31" s="569"/>
      <c r="GJQ31" s="569"/>
      <c r="GJR31" s="569"/>
      <c r="GJS31" s="569"/>
      <c r="GJT31" s="569"/>
      <c r="GJU31" s="569"/>
      <c r="GJV31" s="569"/>
      <c r="GJW31" s="569"/>
      <c r="GJX31" s="569"/>
      <c r="GJY31" s="569"/>
      <c r="GJZ31" s="569"/>
      <c r="GKA31" s="569"/>
      <c r="GKB31" s="569"/>
      <c r="GKC31" s="569"/>
      <c r="GKD31" s="569"/>
      <c r="GKE31" s="569"/>
      <c r="GKF31" s="569"/>
      <c r="GKG31" s="569"/>
      <c r="GKH31" s="569"/>
      <c r="GKI31" s="569"/>
      <c r="GKJ31" s="569"/>
      <c r="GKK31" s="569"/>
      <c r="GKL31" s="569"/>
      <c r="GKM31" s="569"/>
      <c r="GKN31" s="569"/>
      <c r="GKO31" s="569"/>
      <c r="GKP31" s="569"/>
      <c r="GKQ31" s="569"/>
      <c r="GKR31" s="569"/>
      <c r="GKS31" s="569"/>
      <c r="GKT31" s="569"/>
      <c r="GKU31" s="569"/>
      <c r="GKV31" s="569"/>
      <c r="GKW31" s="569"/>
      <c r="GKX31" s="569"/>
      <c r="GKY31" s="569"/>
      <c r="GKZ31" s="569"/>
      <c r="GLA31" s="569"/>
      <c r="GLB31" s="569"/>
      <c r="GLC31" s="569"/>
      <c r="GLD31" s="569"/>
      <c r="GLE31" s="569"/>
      <c r="GLF31" s="569"/>
      <c r="GLG31" s="569"/>
      <c r="GLH31" s="569"/>
      <c r="GLI31" s="569"/>
      <c r="GLJ31" s="569"/>
      <c r="GLK31" s="569"/>
      <c r="GLL31" s="569"/>
      <c r="GLM31" s="569"/>
      <c r="GLN31" s="569"/>
      <c r="GLO31" s="569"/>
      <c r="GLP31" s="569"/>
      <c r="GLQ31" s="569"/>
      <c r="GLR31" s="569"/>
      <c r="GLS31" s="569"/>
      <c r="GLT31" s="569"/>
      <c r="GLU31" s="569"/>
      <c r="GLV31" s="569"/>
      <c r="GLW31" s="569"/>
      <c r="GLX31" s="569"/>
      <c r="GLY31" s="569"/>
      <c r="GLZ31" s="569"/>
      <c r="GMA31" s="569"/>
      <c r="GMB31" s="569"/>
      <c r="GMC31" s="569"/>
      <c r="GMD31" s="569"/>
      <c r="GME31" s="569"/>
      <c r="GMF31" s="569"/>
      <c r="GMG31" s="569"/>
      <c r="GMH31" s="569"/>
      <c r="GMI31" s="569"/>
      <c r="GMJ31" s="569"/>
      <c r="GMK31" s="569"/>
      <c r="GML31" s="569"/>
      <c r="GMM31" s="569"/>
      <c r="GMN31" s="569"/>
      <c r="GMO31" s="569"/>
      <c r="GMP31" s="569"/>
      <c r="GMQ31" s="569"/>
      <c r="GMR31" s="569"/>
      <c r="GMS31" s="569"/>
      <c r="GMT31" s="569"/>
      <c r="GMU31" s="569"/>
      <c r="GMV31" s="569"/>
      <c r="GMW31" s="569"/>
      <c r="GMX31" s="569"/>
      <c r="GMY31" s="569"/>
      <c r="GMZ31" s="569"/>
      <c r="GNA31" s="569"/>
      <c r="GNB31" s="569"/>
      <c r="GNC31" s="569"/>
      <c r="GND31" s="569"/>
      <c r="GNE31" s="569"/>
      <c r="GNF31" s="569"/>
      <c r="GNG31" s="569"/>
      <c r="GNH31" s="569"/>
      <c r="GNI31" s="569"/>
      <c r="GNJ31" s="569"/>
      <c r="GNK31" s="569"/>
      <c r="GNL31" s="569"/>
      <c r="GNM31" s="569"/>
      <c r="GNN31" s="569"/>
      <c r="GNO31" s="569"/>
      <c r="GNP31" s="569"/>
      <c r="GNQ31" s="569"/>
      <c r="GNR31" s="569"/>
      <c r="GNS31" s="569"/>
      <c r="GNT31" s="569"/>
      <c r="GNU31" s="569"/>
      <c r="GNV31" s="569"/>
      <c r="GNW31" s="569"/>
      <c r="GNX31" s="569"/>
      <c r="GNY31" s="569"/>
      <c r="GNZ31" s="569"/>
      <c r="GOA31" s="569"/>
      <c r="GOB31" s="569"/>
      <c r="GOC31" s="569"/>
      <c r="GOD31" s="569"/>
      <c r="GOE31" s="569"/>
      <c r="GOF31" s="569"/>
      <c r="GOG31" s="569"/>
      <c r="GOH31" s="569"/>
      <c r="GOI31" s="569"/>
      <c r="GOJ31" s="569"/>
      <c r="GOK31" s="569"/>
      <c r="GOL31" s="569"/>
      <c r="GOM31" s="569"/>
      <c r="GON31" s="569"/>
      <c r="GOO31" s="569"/>
      <c r="GOP31" s="569"/>
      <c r="GOQ31" s="569"/>
      <c r="GOR31" s="569"/>
      <c r="GOS31" s="569"/>
      <c r="GOT31" s="569"/>
      <c r="GOU31" s="569"/>
      <c r="GOV31" s="569"/>
      <c r="GOW31" s="569"/>
      <c r="GOX31" s="569"/>
      <c r="GOY31" s="569"/>
      <c r="GOZ31" s="569"/>
      <c r="GPA31" s="569"/>
      <c r="GPB31" s="569"/>
      <c r="GPC31" s="569"/>
      <c r="GPD31" s="569"/>
      <c r="GPE31" s="569"/>
      <c r="GPF31" s="569"/>
      <c r="GPG31" s="569"/>
      <c r="GPH31" s="569"/>
      <c r="GPI31" s="569"/>
      <c r="GPJ31" s="569"/>
      <c r="GPK31" s="569"/>
      <c r="GPL31" s="569"/>
      <c r="GPM31" s="569"/>
      <c r="GPN31" s="569"/>
      <c r="GPO31" s="569"/>
      <c r="GPP31" s="569"/>
      <c r="GPQ31" s="569"/>
      <c r="GPR31" s="569"/>
      <c r="GPS31" s="569"/>
      <c r="GPT31" s="569"/>
      <c r="GPU31" s="569"/>
      <c r="GPV31" s="569"/>
      <c r="GPW31" s="569"/>
      <c r="GPX31" s="569"/>
      <c r="GPY31" s="569"/>
      <c r="GPZ31" s="569"/>
      <c r="GQA31" s="569"/>
      <c r="GQB31" s="569"/>
      <c r="GQC31" s="569"/>
      <c r="GQD31" s="569"/>
      <c r="GQE31" s="569"/>
      <c r="GQF31" s="569"/>
      <c r="GQG31" s="569"/>
      <c r="GQH31" s="569"/>
      <c r="GQI31" s="569"/>
      <c r="GQJ31" s="569"/>
      <c r="GQK31" s="569"/>
      <c r="GQL31" s="569"/>
      <c r="GQM31" s="569"/>
      <c r="GQN31" s="569"/>
      <c r="GQO31" s="569"/>
      <c r="GQP31" s="569"/>
      <c r="GQQ31" s="569"/>
      <c r="GQR31" s="569"/>
      <c r="GQS31" s="569"/>
      <c r="GQT31" s="569"/>
      <c r="GQU31" s="569"/>
      <c r="GQV31" s="569"/>
      <c r="GQW31" s="569"/>
      <c r="GQX31" s="569"/>
      <c r="GQY31" s="569"/>
      <c r="GQZ31" s="569"/>
      <c r="GRA31" s="569"/>
      <c r="GRB31" s="569"/>
      <c r="GRC31" s="569"/>
      <c r="GRD31" s="569"/>
      <c r="GRE31" s="569"/>
      <c r="GRF31" s="569"/>
      <c r="GRG31" s="569"/>
      <c r="GRH31" s="569"/>
      <c r="GRI31" s="569"/>
      <c r="GRJ31" s="569"/>
      <c r="GRK31" s="569"/>
      <c r="GRL31" s="569"/>
      <c r="GRM31" s="569"/>
      <c r="GRN31" s="569"/>
      <c r="GRO31" s="569"/>
      <c r="GRP31" s="569"/>
      <c r="GRQ31" s="569"/>
      <c r="GRR31" s="569"/>
      <c r="GRS31" s="569"/>
      <c r="GRT31" s="569"/>
      <c r="GRU31" s="569"/>
      <c r="GRV31" s="569"/>
      <c r="GRW31" s="569"/>
      <c r="GRX31" s="569"/>
      <c r="GRY31" s="569"/>
      <c r="GRZ31" s="569"/>
      <c r="GSA31" s="569"/>
      <c r="GSB31" s="569"/>
      <c r="GSC31" s="569"/>
      <c r="GSD31" s="569"/>
      <c r="GSE31" s="569"/>
      <c r="GSF31" s="569"/>
      <c r="GSG31" s="569"/>
      <c r="GSH31" s="569"/>
      <c r="GSI31" s="569"/>
      <c r="GSJ31" s="569"/>
      <c r="GSK31" s="569"/>
      <c r="GSL31" s="569"/>
      <c r="GSM31" s="569"/>
      <c r="GSN31" s="569"/>
      <c r="GSO31" s="569"/>
      <c r="GSP31" s="569"/>
      <c r="GSQ31" s="569"/>
      <c r="GSR31" s="569"/>
      <c r="GSS31" s="569"/>
      <c r="GST31" s="569"/>
      <c r="GSU31" s="569"/>
      <c r="GSV31" s="569"/>
      <c r="GSW31" s="569"/>
      <c r="GSX31" s="569"/>
      <c r="GSY31" s="569"/>
      <c r="GSZ31" s="569"/>
      <c r="GTA31" s="569"/>
      <c r="GTB31" s="569"/>
      <c r="GTC31" s="569"/>
      <c r="GTD31" s="569"/>
      <c r="GTE31" s="569"/>
      <c r="GTF31" s="569"/>
      <c r="GTG31" s="569"/>
      <c r="GTH31" s="569"/>
      <c r="GTI31" s="569"/>
      <c r="GTJ31" s="569"/>
      <c r="GTK31" s="569"/>
      <c r="GTL31" s="569"/>
      <c r="GTM31" s="569"/>
      <c r="GTN31" s="569"/>
      <c r="GTO31" s="569"/>
      <c r="GTP31" s="569"/>
      <c r="GTQ31" s="569"/>
      <c r="GTR31" s="569"/>
      <c r="GTS31" s="569"/>
      <c r="GTT31" s="569"/>
      <c r="GTU31" s="569"/>
      <c r="GTV31" s="569"/>
      <c r="GTW31" s="569"/>
      <c r="GTX31" s="569"/>
      <c r="GTY31" s="569"/>
      <c r="GTZ31" s="569"/>
      <c r="GUA31" s="569"/>
      <c r="GUB31" s="569"/>
      <c r="GUC31" s="569"/>
      <c r="GUD31" s="569"/>
      <c r="GUE31" s="569"/>
      <c r="GUF31" s="569"/>
      <c r="GUG31" s="569"/>
      <c r="GUH31" s="569"/>
      <c r="GUI31" s="569"/>
      <c r="GUJ31" s="569"/>
      <c r="GUK31" s="569"/>
      <c r="GUL31" s="569"/>
      <c r="GUM31" s="569"/>
      <c r="GUN31" s="569"/>
      <c r="GUO31" s="569"/>
      <c r="GUP31" s="569"/>
      <c r="GUQ31" s="569"/>
      <c r="GUR31" s="569"/>
      <c r="GUS31" s="569"/>
      <c r="GUT31" s="569"/>
      <c r="GUU31" s="569"/>
      <c r="GUV31" s="569"/>
      <c r="GUW31" s="569"/>
      <c r="GUX31" s="569"/>
      <c r="GUY31" s="569"/>
      <c r="GUZ31" s="569"/>
      <c r="GVA31" s="569"/>
      <c r="GVB31" s="569"/>
      <c r="GVC31" s="569"/>
      <c r="GVD31" s="569"/>
      <c r="GVE31" s="569"/>
      <c r="GVF31" s="569"/>
      <c r="GVG31" s="569"/>
      <c r="GVH31" s="569"/>
      <c r="GVI31" s="569"/>
      <c r="GVJ31" s="569"/>
      <c r="GVK31" s="569"/>
      <c r="GVL31" s="569"/>
      <c r="GVM31" s="569"/>
      <c r="GVN31" s="569"/>
      <c r="GVO31" s="569"/>
      <c r="GVP31" s="569"/>
      <c r="GVQ31" s="569"/>
      <c r="GVR31" s="569"/>
      <c r="GVS31" s="569"/>
      <c r="GVT31" s="569"/>
      <c r="GVU31" s="569"/>
      <c r="GVV31" s="569"/>
      <c r="GVW31" s="569"/>
      <c r="GVX31" s="569"/>
      <c r="GVY31" s="569"/>
      <c r="GVZ31" s="569"/>
      <c r="GWA31" s="569"/>
      <c r="GWB31" s="569"/>
      <c r="GWC31" s="569"/>
      <c r="GWD31" s="569"/>
      <c r="GWE31" s="569"/>
      <c r="GWF31" s="569"/>
      <c r="GWG31" s="569"/>
      <c r="GWH31" s="569"/>
      <c r="GWI31" s="569"/>
      <c r="GWJ31" s="569"/>
      <c r="GWK31" s="569"/>
      <c r="GWL31" s="569"/>
      <c r="GWM31" s="569"/>
      <c r="GWN31" s="569"/>
      <c r="GWO31" s="569"/>
      <c r="GWP31" s="569"/>
      <c r="GWQ31" s="569"/>
      <c r="GWR31" s="569"/>
      <c r="GWS31" s="569"/>
      <c r="GWT31" s="569"/>
      <c r="GWU31" s="569"/>
      <c r="GWV31" s="569"/>
      <c r="GWW31" s="569"/>
      <c r="GWX31" s="569"/>
      <c r="GWY31" s="569"/>
      <c r="GWZ31" s="569"/>
      <c r="GXA31" s="569"/>
      <c r="GXB31" s="569"/>
      <c r="GXC31" s="569"/>
      <c r="GXD31" s="569"/>
      <c r="GXE31" s="569"/>
      <c r="GXF31" s="569"/>
      <c r="GXG31" s="569"/>
      <c r="GXH31" s="569"/>
      <c r="GXI31" s="569"/>
      <c r="GXJ31" s="569"/>
      <c r="GXK31" s="569"/>
      <c r="GXL31" s="569"/>
      <c r="GXM31" s="569"/>
      <c r="GXN31" s="569"/>
      <c r="GXO31" s="569"/>
      <c r="GXP31" s="569"/>
      <c r="GXQ31" s="569"/>
      <c r="GXR31" s="569"/>
      <c r="GXS31" s="569"/>
      <c r="GXT31" s="569"/>
      <c r="GXU31" s="569"/>
      <c r="GXV31" s="569"/>
      <c r="GXW31" s="569"/>
      <c r="GXX31" s="569"/>
      <c r="GXY31" s="569"/>
      <c r="GXZ31" s="569"/>
      <c r="GYA31" s="569"/>
      <c r="GYB31" s="569"/>
      <c r="GYC31" s="569"/>
      <c r="GYD31" s="569"/>
      <c r="GYE31" s="569"/>
      <c r="GYF31" s="569"/>
      <c r="GYG31" s="569"/>
      <c r="GYH31" s="569"/>
      <c r="GYI31" s="569"/>
      <c r="GYJ31" s="569"/>
      <c r="GYK31" s="569"/>
      <c r="GYL31" s="569"/>
      <c r="GYM31" s="569"/>
      <c r="GYN31" s="569"/>
      <c r="GYO31" s="569"/>
      <c r="GYP31" s="569"/>
      <c r="GYQ31" s="569"/>
      <c r="GYR31" s="569"/>
      <c r="GYS31" s="569"/>
      <c r="GYT31" s="569"/>
      <c r="GYU31" s="569"/>
      <c r="GYV31" s="569"/>
      <c r="GYW31" s="569"/>
      <c r="GYX31" s="569"/>
      <c r="GYY31" s="569"/>
      <c r="GYZ31" s="569"/>
      <c r="GZA31" s="569"/>
      <c r="GZB31" s="569"/>
      <c r="GZC31" s="569"/>
      <c r="GZD31" s="569"/>
      <c r="GZE31" s="569"/>
      <c r="GZF31" s="569"/>
      <c r="GZG31" s="569"/>
      <c r="GZH31" s="569"/>
      <c r="GZI31" s="569"/>
      <c r="GZJ31" s="569"/>
      <c r="GZK31" s="569"/>
      <c r="GZL31" s="569"/>
      <c r="GZM31" s="569"/>
      <c r="GZN31" s="569"/>
      <c r="GZO31" s="569"/>
      <c r="GZP31" s="569"/>
      <c r="GZQ31" s="569"/>
      <c r="GZR31" s="569"/>
      <c r="GZS31" s="569"/>
      <c r="GZT31" s="569"/>
      <c r="GZU31" s="569"/>
      <c r="GZV31" s="569"/>
      <c r="GZW31" s="569"/>
      <c r="GZX31" s="569"/>
      <c r="GZY31" s="569"/>
      <c r="GZZ31" s="569"/>
      <c r="HAA31" s="569"/>
      <c r="HAB31" s="569"/>
      <c r="HAC31" s="569"/>
      <c r="HAD31" s="569"/>
      <c r="HAE31" s="569"/>
      <c r="HAF31" s="569"/>
      <c r="HAG31" s="569"/>
      <c r="HAH31" s="569"/>
      <c r="HAI31" s="569"/>
      <c r="HAJ31" s="569"/>
      <c r="HAK31" s="569"/>
      <c r="HAL31" s="569"/>
      <c r="HAM31" s="569"/>
      <c r="HAN31" s="569"/>
      <c r="HAO31" s="569"/>
      <c r="HAP31" s="569"/>
      <c r="HAQ31" s="569"/>
      <c r="HAR31" s="569"/>
      <c r="HAS31" s="569"/>
      <c r="HAT31" s="569"/>
      <c r="HAU31" s="569"/>
      <c r="HAV31" s="569"/>
      <c r="HAW31" s="569"/>
      <c r="HAX31" s="569"/>
      <c r="HAY31" s="569"/>
      <c r="HAZ31" s="569"/>
      <c r="HBA31" s="569"/>
      <c r="HBB31" s="569"/>
      <c r="HBC31" s="569"/>
      <c r="HBD31" s="569"/>
      <c r="HBE31" s="569"/>
      <c r="HBF31" s="569"/>
      <c r="HBG31" s="569"/>
      <c r="HBH31" s="569"/>
      <c r="HBI31" s="569"/>
      <c r="HBJ31" s="569"/>
      <c r="HBK31" s="569"/>
      <c r="HBL31" s="569"/>
      <c r="HBM31" s="569"/>
      <c r="HBN31" s="569"/>
      <c r="HBO31" s="569"/>
      <c r="HBP31" s="569"/>
      <c r="HBQ31" s="569"/>
      <c r="HBR31" s="569"/>
      <c r="HBS31" s="569"/>
      <c r="HBT31" s="569"/>
      <c r="HBU31" s="569"/>
      <c r="HBV31" s="569"/>
      <c r="HBW31" s="569"/>
      <c r="HBX31" s="569"/>
      <c r="HBY31" s="569"/>
      <c r="HBZ31" s="569"/>
      <c r="HCA31" s="569"/>
      <c r="HCB31" s="569"/>
      <c r="HCC31" s="569"/>
      <c r="HCD31" s="569"/>
      <c r="HCE31" s="569"/>
      <c r="HCF31" s="569"/>
      <c r="HCG31" s="569"/>
      <c r="HCH31" s="569"/>
      <c r="HCI31" s="569"/>
      <c r="HCJ31" s="569"/>
      <c r="HCK31" s="569"/>
      <c r="HCL31" s="569"/>
      <c r="HCM31" s="569"/>
      <c r="HCN31" s="569"/>
      <c r="HCO31" s="569"/>
      <c r="HCP31" s="569"/>
      <c r="HCQ31" s="569"/>
      <c r="HCR31" s="569"/>
      <c r="HCS31" s="569"/>
      <c r="HCT31" s="569"/>
      <c r="HCU31" s="569"/>
      <c r="HCV31" s="569"/>
      <c r="HCW31" s="569"/>
      <c r="HCX31" s="569"/>
      <c r="HCY31" s="569"/>
      <c r="HCZ31" s="569"/>
      <c r="HDA31" s="569"/>
      <c r="HDB31" s="569"/>
      <c r="HDC31" s="569"/>
      <c r="HDD31" s="569"/>
      <c r="HDE31" s="569"/>
      <c r="HDF31" s="569"/>
      <c r="HDG31" s="569"/>
      <c r="HDH31" s="569"/>
      <c r="HDI31" s="569"/>
      <c r="HDJ31" s="569"/>
      <c r="HDK31" s="569"/>
      <c r="HDL31" s="569"/>
      <c r="HDM31" s="569"/>
      <c r="HDN31" s="569"/>
      <c r="HDO31" s="569"/>
      <c r="HDP31" s="569"/>
      <c r="HDQ31" s="569"/>
      <c r="HDR31" s="569"/>
      <c r="HDS31" s="569"/>
      <c r="HDT31" s="569"/>
      <c r="HDU31" s="569"/>
      <c r="HDV31" s="569"/>
      <c r="HDW31" s="569"/>
      <c r="HDX31" s="569"/>
      <c r="HDY31" s="569"/>
      <c r="HDZ31" s="569"/>
      <c r="HEA31" s="569"/>
      <c r="HEB31" s="569"/>
      <c r="HEC31" s="569"/>
      <c r="HED31" s="569"/>
      <c r="HEE31" s="569"/>
      <c r="HEF31" s="569"/>
      <c r="HEG31" s="569"/>
      <c r="HEH31" s="569"/>
      <c r="HEI31" s="569"/>
      <c r="HEJ31" s="569"/>
      <c r="HEK31" s="569"/>
      <c r="HEL31" s="569"/>
      <c r="HEM31" s="569"/>
      <c r="HEN31" s="569"/>
      <c r="HEO31" s="569"/>
      <c r="HEP31" s="569"/>
      <c r="HEQ31" s="569"/>
      <c r="HER31" s="569"/>
      <c r="HES31" s="569"/>
      <c r="HET31" s="569"/>
      <c r="HEU31" s="569"/>
      <c r="HEV31" s="569"/>
      <c r="HEW31" s="569"/>
      <c r="HEX31" s="569"/>
      <c r="HEY31" s="569"/>
      <c r="HEZ31" s="569"/>
      <c r="HFA31" s="569"/>
      <c r="HFB31" s="569"/>
      <c r="HFC31" s="569"/>
      <c r="HFD31" s="569"/>
      <c r="HFE31" s="569"/>
      <c r="HFF31" s="569"/>
      <c r="HFG31" s="569"/>
      <c r="HFH31" s="569"/>
      <c r="HFI31" s="569"/>
      <c r="HFJ31" s="569"/>
      <c r="HFK31" s="569"/>
      <c r="HFL31" s="569"/>
      <c r="HFM31" s="569"/>
      <c r="HFN31" s="569"/>
      <c r="HFO31" s="569"/>
      <c r="HFP31" s="569"/>
      <c r="HFQ31" s="569"/>
      <c r="HFR31" s="569"/>
      <c r="HFS31" s="569"/>
      <c r="HFT31" s="569"/>
      <c r="HFU31" s="569"/>
      <c r="HFV31" s="569"/>
      <c r="HFW31" s="569"/>
      <c r="HFX31" s="569"/>
      <c r="HFY31" s="569"/>
      <c r="HFZ31" s="569"/>
      <c r="HGA31" s="569"/>
      <c r="HGB31" s="569"/>
      <c r="HGC31" s="569"/>
      <c r="HGD31" s="569"/>
      <c r="HGE31" s="569"/>
      <c r="HGF31" s="569"/>
      <c r="HGG31" s="569"/>
      <c r="HGH31" s="569"/>
      <c r="HGI31" s="569"/>
      <c r="HGJ31" s="569"/>
      <c r="HGK31" s="569"/>
      <c r="HGL31" s="569"/>
      <c r="HGM31" s="569"/>
      <c r="HGN31" s="569"/>
      <c r="HGO31" s="569"/>
      <c r="HGP31" s="569"/>
      <c r="HGQ31" s="569"/>
      <c r="HGR31" s="569"/>
      <c r="HGS31" s="569"/>
      <c r="HGT31" s="569"/>
      <c r="HGU31" s="569"/>
      <c r="HGV31" s="569"/>
      <c r="HGW31" s="569"/>
      <c r="HGX31" s="569"/>
      <c r="HGY31" s="569"/>
      <c r="HGZ31" s="569"/>
      <c r="HHA31" s="569"/>
      <c r="HHB31" s="569"/>
      <c r="HHC31" s="569"/>
      <c r="HHD31" s="569"/>
      <c r="HHE31" s="569"/>
      <c r="HHF31" s="569"/>
      <c r="HHG31" s="569"/>
      <c r="HHH31" s="569"/>
      <c r="HHI31" s="569"/>
      <c r="HHJ31" s="569"/>
      <c r="HHK31" s="569"/>
      <c r="HHL31" s="569"/>
      <c r="HHM31" s="569"/>
      <c r="HHN31" s="569"/>
      <c r="HHO31" s="569"/>
      <c r="HHP31" s="569"/>
      <c r="HHQ31" s="569"/>
      <c r="HHR31" s="569"/>
      <c r="HHS31" s="569"/>
      <c r="HHT31" s="569"/>
      <c r="HHU31" s="569"/>
      <c r="HHV31" s="569"/>
      <c r="HHW31" s="569"/>
      <c r="HHX31" s="569"/>
      <c r="HHY31" s="569"/>
      <c r="HHZ31" s="569"/>
      <c r="HIA31" s="569"/>
      <c r="HIB31" s="569"/>
      <c r="HIC31" s="569"/>
      <c r="HID31" s="569"/>
      <c r="HIE31" s="569"/>
      <c r="HIF31" s="569"/>
      <c r="HIG31" s="569"/>
      <c r="HIH31" s="569"/>
      <c r="HII31" s="569"/>
      <c r="HIJ31" s="569"/>
      <c r="HIK31" s="569"/>
      <c r="HIL31" s="569"/>
      <c r="HIM31" s="569"/>
      <c r="HIN31" s="569"/>
      <c r="HIO31" s="569"/>
      <c r="HIP31" s="569"/>
      <c r="HIQ31" s="569"/>
      <c r="HIR31" s="569"/>
      <c r="HIS31" s="569"/>
      <c r="HIT31" s="569"/>
      <c r="HIU31" s="569"/>
      <c r="HIV31" s="569"/>
      <c r="HIW31" s="569"/>
      <c r="HIX31" s="569"/>
      <c r="HIY31" s="569"/>
      <c r="HIZ31" s="569"/>
      <c r="HJA31" s="569"/>
      <c r="HJB31" s="569"/>
      <c r="HJC31" s="569"/>
      <c r="HJD31" s="569"/>
      <c r="HJE31" s="569"/>
      <c r="HJF31" s="569"/>
      <c r="HJG31" s="569"/>
      <c r="HJH31" s="569"/>
      <c r="HJI31" s="569"/>
      <c r="HJJ31" s="569"/>
      <c r="HJK31" s="569"/>
      <c r="HJL31" s="569"/>
      <c r="HJM31" s="569"/>
      <c r="HJN31" s="569"/>
      <c r="HJO31" s="569"/>
      <c r="HJP31" s="569"/>
      <c r="HJQ31" s="569"/>
      <c r="HJR31" s="569"/>
      <c r="HJS31" s="569"/>
      <c r="HJT31" s="569"/>
      <c r="HJU31" s="569"/>
      <c r="HJV31" s="569"/>
      <c r="HJW31" s="569"/>
      <c r="HJX31" s="569"/>
      <c r="HJY31" s="569"/>
      <c r="HJZ31" s="569"/>
      <c r="HKA31" s="569"/>
      <c r="HKB31" s="569"/>
      <c r="HKC31" s="569"/>
      <c r="HKD31" s="569"/>
      <c r="HKE31" s="569"/>
      <c r="HKF31" s="569"/>
      <c r="HKG31" s="569"/>
      <c r="HKH31" s="569"/>
      <c r="HKI31" s="569"/>
      <c r="HKJ31" s="569"/>
      <c r="HKK31" s="569"/>
      <c r="HKL31" s="569"/>
      <c r="HKM31" s="569"/>
      <c r="HKN31" s="569"/>
      <c r="HKO31" s="569"/>
      <c r="HKP31" s="569"/>
      <c r="HKQ31" s="569"/>
      <c r="HKR31" s="569"/>
      <c r="HKS31" s="569"/>
      <c r="HKT31" s="569"/>
      <c r="HKU31" s="569"/>
      <c r="HKV31" s="569"/>
      <c r="HKW31" s="569"/>
      <c r="HKX31" s="569"/>
      <c r="HKY31" s="569"/>
      <c r="HKZ31" s="569"/>
      <c r="HLA31" s="569"/>
      <c r="HLB31" s="569"/>
      <c r="HLC31" s="569"/>
      <c r="HLD31" s="569"/>
      <c r="HLE31" s="569"/>
      <c r="HLF31" s="569"/>
      <c r="HLG31" s="569"/>
      <c r="HLH31" s="569"/>
      <c r="HLI31" s="569"/>
      <c r="HLJ31" s="569"/>
      <c r="HLK31" s="569"/>
      <c r="HLL31" s="569"/>
      <c r="HLM31" s="569"/>
      <c r="HLN31" s="569"/>
      <c r="HLO31" s="569"/>
      <c r="HLP31" s="569"/>
      <c r="HLQ31" s="569"/>
      <c r="HLR31" s="569"/>
      <c r="HLS31" s="569"/>
      <c r="HLT31" s="569"/>
      <c r="HLU31" s="569"/>
      <c r="HLV31" s="569"/>
      <c r="HLW31" s="569"/>
      <c r="HLX31" s="569"/>
      <c r="HLY31" s="569"/>
      <c r="HLZ31" s="569"/>
      <c r="HMA31" s="569"/>
      <c r="HMB31" s="569"/>
      <c r="HMC31" s="569"/>
      <c r="HMD31" s="569"/>
      <c r="HME31" s="569"/>
      <c r="HMF31" s="569"/>
      <c r="HMG31" s="569"/>
      <c r="HMH31" s="569"/>
      <c r="HMI31" s="569"/>
      <c r="HMJ31" s="569"/>
      <c r="HMK31" s="569"/>
      <c r="HML31" s="569"/>
      <c r="HMM31" s="569"/>
      <c r="HMN31" s="569"/>
      <c r="HMO31" s="569"/>
      <c r="HMP31" s="569"/>
      <c r="HMQ31" s="569"/>
      <c r="HMR31" s="569"/>
      <c r="HMS31" s="569"/>
      <c r="HMT31" s="569"/>
      <c r="HMU31" s="569"/>
      <c r="HMV31" s="569"/>
      <c r="HMW31" s="569"/>
      <c r="HMX31" s="569"/>
      <c r="HMY31" s="569"/>
      <c r="HMZ31" s="569"/>
      <c r="HNA31" s="569"/>
      <c r="HNB31" s="569"/>
      <c r="HNC31" s="569"/>
      <c r="HND31" s="569"/>
      <c r="HNE31" s="569"/>
      <c r="HNF31" s="569"/>
      <c r="HNG31" s="569"/>
      <c r="HNH31" s="569"/>
      <c r="HNI31" s="569"/>
      <c r="HNJ31" s="569"/>
      <c r="HNK31" s="569"/>
      <c r="HNL31" s="569"/>
      <c r="HNM31" s="569"/>
      <c r="HNN31" s="569"/>
      <c r="HNO31" s="569"/>
      <c r="HNP31" s="569"/>
      <c r="HNQ31" s="569"/>
      <c r="HNR31" s="569"/>
      <c r="HNS31" s="569"/>
      <c r="HNT31" s="569"/>
      <c r="HNU31" s="569"/>
      <c r="HNV31" s="569"/>
      <c r="HNW31" s="569"/>
      <c r="HNX31" s="569"/>
      <c r="HNY31" s="569"/>
      <c r="HNZ31" s="569"/>
      <c r="HOA31" s="569"/>
      <c r="HOB31" s="569"/>
      <c r="HOC31" s="569"/>
      <c r="HOD31" s="569"/>
      <c r="HOE31" s="569"/>
      <c r="HOF31" s="569"/>
      <c r="HOG31" s="569"/>
      <c r="HOH31" s="569"/>
      <c r="HOI31" s="569"/>
      <c r="HOJ31" s="569"/>
      <c r="HOK31" s="569"/>
      <c r="HOL31" s="569"/>
      <c r="HOM31" s="569"/>
      <c r="HON31" s="569"/>
      <c r="HOO31" s="569"/>
      <c r="HOP31" s="569"/>
      <c r="HOQ31" s="569"/>
      <c r="HOR31" s="569"/>
      <c r="HOS31" s="569"/>
      <c r="HOT31" s="569"/>
      <c r="HOU31" s="569"/>
      <c r="HOV31" s="569"/>
      <c r="HOW31" s="569"/>
      <c r="HOX31" s="569"/>
      <c r="HOY31" s="569"/>
      <c r="HOZ31" s="569"/>
      <c r="HPA31" s="569"/>
      <c r="HPB31" s="569"/>
      <c r="HPC31" s="569"/>
      <c r="HPD31" s="569"/>
      <c r="HPE31" s="569"/>
      <c r="HPF31" s="569"/>
      <c r="HPG31" s="569"/>
      <c r="HPH31" s="569"/>
      <c r="HPI31" s="569"/>
      <c r="HPJ31" s="569"/>
      <c r="HPK31" s="569"/>
      <c r="HPL31" s="569"/>
      <c r="HPM31" s="569"/>
      <c r="HPN31" s="569"/>
      <c r="HPO31" s="569"/>
      <c r="HPP31" s="569"/>
      <c r="HPQ31" s="569"/>
      <c r="HPR31" s="569"/>
      <c r="HPS31" s="569"/>
      <c r="HPT31" s="569"/>
      <c r="HPU31" s="569"/>
      <c r="HPV31" s="569"/>
      <c r="HPW31" s="569"/>
      <c r="HPX31" s="569"/>
      <c r="HPY31" s="569"/>
      <c r="HPZ31" s="569"/>
      <c r="HQA31" s="569"/>
      <c r="HQB31" s="569"/>
      <c r="HQC31" s="569"/>
      <c r="HQD31" s="569"/>
      <c r="HQE31" s="569"/>
      <c r="HQF31" s="569"/>
      <c r="HQG31" s="569"/>
      <c r="HQH31" s="569"/>
      <c r="HQI31" s="569"/>
      <c r="HQJ31" s="569"/>
      <c r="HQK31" s="569"/>
      <c r="HQL31" s="569"/>
      <c r="HQM31" s="569"/>
      <c r="HQN31" s="569"/>
      <c r="HQO31" s="569"/>
      <c r="HQP31" s="569"/>
      <c r="HQQ31" s="569"/>
      <c r="HQR31" s="569"/>
      <c r="HQS31" s="569"/>
      <c r="HQT31" s="569"/>
      <c r="HQU31" s="569"/>
      <c r="HQV31" s="569"/>
      <c r="HQW31" s="569"/>
      <c r="HQX31" s="569"/>
      <c r="HQY31" s="569"/>
      <c r="HQZ31" s="569"/>
      <c r="HRA31" s="569"/>
      <c r="HRB31" s="569"/>
      <c r="HRC31" s="569"/>
      <c r="HRD31" s="569"/>
      <c r="HRE31" s="569"/>
      <c r="HRF31" s="569"/>
      <c r="HRG31" s="569"/>
      <c r="HRH31" s="569"/>
      <c r="HRI31" s="569"/>
      <c r="HRJ31" s="569"/>
      <c r="HRK31" s="569"/>
      <c r="HRL31" s="569"/>
      <c r="HRM31" s="569"/>
      <c r="HRN31" s="569"/>
      <c r="HRO31" s="569"/>
      <c r="HRP31" s="569"/>
      <c r="HRQ31" s="569"/>
      <c r="HRR31" s="569"/>
      <c r="HRS31" s="569"/>
      <c r="HRT31" s="569"/>
      <c r="HRU31" s="569"/>
      <c r="HRV31" s="569"/>
      <c r="HRW31" s="569"/>
      <c r="HRX31" s="569"/>
      <c r="HRY31" s="569"/>
      <c r="HRZ31" s="569"/>
      <c r="HSA31" s="569"/>
      <c r="HSB31" s="569"/>
      <c r="HSC31" s="569"/>
      <c r="HSD31" s="569"/>
      <c r="HSE31" s="569"/>
      <c r="HSF31" s="569"/>
      <c r="HSG31" s="569"/>
      <c r="HSH31" s="569"/>
      <c r="HSI31" s="569"/>
      <c r="HSJ31" s="569"/>
      <c r="HSK31" s="569"/>
      <c r="HSL31" s="569"/>
      <c r="HSM31" s="569"/>
      <c r="HSN31" s="569"/>
      <c r="HSO31" s="569"/>
      <c r="HSP31" s="569"/>
      <c r="HSQ31" s="569"/>
      <c r="HSR31" s="569"/>
      <c r="HSS31" s="569"/>
      <c r="HST31" s="569"/>
      <c r="HSU31" s="569"/>
      <c r="HSV31" s="569"/>
      <c r="HSW31" s="569"/>
      <c r="HSX31" s="569"/>
      <c r="HSY31" s="569"/>
      <c r="HSZ31" s="569"/>
      <c r="HTA31" s="569"/>
      <c r="HTB31" s="569"/>
      <c r="HTC31" s="569"/>
      <c r="HTD31" s="569"/>
      <c r="HTE31" s="569"/>
      <c r="HTF31" s="569"/>
      <c r="HTG31" s="569"/>
      <c r="HTH31" s="569"/>
      <c r="HTI31" s="569"/>
      <c r="HTJ31" s="569"/>
      <c r="HTK31" s="569"/>
      <c r="HTL31" s="569"/>
      <c r="HTM31" s="569"/>
      <c r="HTN31" s="569"/>
      <c r="HTO31" s="569"/>
      <c r="HTP31" s="569"/>
      <c r="HTQ31" s="569"/>
      <c r="HTR31" s="569"/>
      <c r="HTS31" s="569"/>
      <c r="HTT31" s="569"/>
      <c r="HTU31" s="569"/>
      <c r="HTV31" s="569"/>
      <c r="HTW31" s="569"/>
      <c r="HTX31" s="569"/>
      <c r="HTY31" s="569"/>
      <c r="HTZ31" s="569"/>
      <c r="HUA31" s="569"/>
      <c r="HUB31" s="569"/>
      <c r="HUC31" s="569"/>
      <c r="HUD31" s="569"/>
      <c r="HUE31" s="569"/>
      <c r="HUF31" s="569"/>
      <c r="HUG31" s="569"/>
      <c r="HUH31" s="569"/>
      <c r="HUI31" s="569"/>
      <c r="HUJ31" s="569"/>
      <c r="HUK31" s="569"/>
      <c r="HUL31" s="569"/>
      <c r="HUM31" s="569"/>
      <c r="HUN31" s="569"/>
      <c r="HUO31" s="569"/>
      <c r="HUP31" s="569"/>
      <c r="HUQ31" s="569"/>
      <c r="HUR31" s="569"/>
      <c r="HUS31" s="569"/>
      <c r="HUT31" s="569"/>
      <c r="HUU31" s="569"/>
      <c r="HUV31" s="569"/>
      <c r="HUW31" s="569"/>
      <c r="HUX31" s="569"/>
      <c r="HUY31" s="569"/>
      <c r="HUZ31" s="569"/>
      <c r="HVA31" s="569"/>
      <c r="HVB31" s="569"/>
      <c r="HVC31" s="569"/>
      <c r="HVD31" s="569"/>
      <c r="HVE31" s="569"/>
      <c r="HVF31" s="569"/>
      <c r="HVG31" s="569"/>
      <c r="HVH31" s="569"/>
      <c r="HVI31" s="569"/>
      <c r="HVJ31" s="569"/>
      <c r="HVK31" s="569"/>
      <c r="HVL31" s="569"/>
      <c r="HVM31" s="569"/>
      <c r="HVN31" s="569"/>
      <c r="HVO31" s="569"/>
      <c r="HVP31" s="569"/>
      <c r="HVQ31" s="569"/>
      <c r="HVR31" s="569"/>
      <c r="HVS31" s="569"/>
      <c r="HVT31" s="569"/>
      <c r="HVU31" s="569"/>
      <c r="HVV31" s="569"/>
      <c r="HVW31" s="569"/>
      <c r="HVX31" s="569"/>
      <c r="HVY31" s="569"/>
      <c r="HVZ31" s="569"/>
      <c r="HWA31" s="569"/>
      <c r="HWB31" s="569"/>
      <c r="HWC31" s="569"/>
      <c r="HWD31" s="569"/>
      <c r="HWE31" s="569"/>
      <c r="HWF31" s="569"/>
      <c r="HWG31" s="569"/>
      <c r="HWH31" s="569"/>
      <c r="HWI31" s="569"/>
      <c r="HWJ31" s="569"/>
      <c r="HWK31" s="569"/>
      <c r="HWL31" s="569"/>
      <c r="HWM31" s="569"/>
      <c r="HWN31" s="569"/>
      <c r="HWO31" s="569"/>
      <c r="HWP31" s="569"/>
      <c r="HWQ31" s="569"/>
      <c r="HWR31" s="569"/>
      <c r="HWS31" s="569"/>
      <c r="HWT31" s="569"/>
      <c r="HWU31" s="569"/>
      <c r="HWV31" s="569"/>
      <c r="HWW31" s="569"/>
      <c r="HWX31" s="569"/>
      <c r="HWY31" s="569"/>
      <c r="HWZ31" s="569"/>
      <c r="HXA31" s="569"/>
      <c r="HXB31" s="569"/>
      <c r="HXC31" s="569"/>
      <c r="HXD31" s="569"/>
      <c r="HXE31" s="569"/>
      <c r="HXF31" s="569"/>
      <c r="HXG31" s="569"/>
      <c r="HXH31" s="569"/>
      <c r="HXI31" s="569"/>
      <c r="HXJ31" s="569"/>
      <c r="HXK31" s="569"/>
      <c r="HXL31" s="569"/>
      <c r="HXM31" s="569"/>
      <c r="HXN31" s="569"/>
      <c r="HXO31" s="569"/>
      <c r="HXP31" s="569"/>
      <c r="HXQ31" s="569"/>
      <c r="HXR31" s="569"/>
      <c r="HXS31" s="569"/>
      <c r="HXT31" s="569"/>
      <c r="HXU31" s="569"/>
      <c r="HXV31" s="569"/>
      <c r="HXW31" s="569"/>
      <c r="HXX31" s="569"/>
      <c r="HXY31" s="569"/>
      <c r="HXZ31" s="569"/>
      <c r="HYA31" s="569"/>
      <c r="HYB31" s="569"/>
      <c r="HYC31" s="569"/>
      <c r="HYD31" s="569"/>
      <c r="HYE31" s="569"/>
      <c r="HYF31" s="569"/>
      <c r="HYG31" s="569"/>
      <c r="HYH31" s="569"/>
      <c r="HYI31" s="569"/>
      <c r="HYJ31" s="569"/>
      <c r="HYK31" s="569"/>
      <c r="HYL31" s="569"/>
      <c r="HYM31" s="569"/>
      <c r="HYN31" s="569"/>
      <c r="HYO31" s="569"/>
      <c r="HYP31" s="569"/>
      <c r="HYQ31" s="569"/>
      <c r="HYR31" s="569"/>
      <c r="HYS31" s="569"/>
      <c r="HYT31" s="569"/>
      <c r="HYU31" s="569"/>
      <c r="HYV31" s="569"/>
      <c r="HYW31" s="569"/>
      <c r="HYX31" s="569"/>
      <c r="HYY31" s="569"/>
      <c r="HYZ31" s="569"/>
      <c r="HZA31" s="569"/>
      <c r="HZB31" s="569"/>
      <c r="HZC31" s="569"/>
      <c r="HZD31" s="569"/>
      <c r="HZE31" s="569"/>
      <c r="HZF31" s="569"/>
      <c r="HZG31" s="569"/>
      <c r="HZH31" s="569"/>
      <c r="HZI31" s="569"/>
      <c r="HZJ31" s="569"/>
      <c r="HZK31" s="569"/>
      <c r="HZL31" s="569"/>
      <c r="HZM31" s="569"/>
      <c r="HZN31" s="569"/>
      <c r="HZO31" s="569"/>
      <c r="HZP31" s="569"/>
      <c r="HZQ31" s="569"/>
      <c r="HZR31" s="569"/>
      <c r="HZS31" s="569"/>
      <c r="HZT31" s="569"/>
      <c r="HZU31" s="569"/>
      <c r="HZV31" s="569"/>
      <c r="HZW31" s="569"/>
      <c r="HZX31" s="569"/>
      <c r="HZY31" s="569"/>
      <c r="HZZ31" s="569"/>
      <c r="IAA31" s="569"/>
      <c r="IAB31" s="569"/>
      <c r="IAC31" s="569"/>
      <c r="IAD31" s="569"/>
      <c r="IAE31" s="569"/>
      <c r="IAF31" s="569"/>
      <c r="IAG31" s="569"/>
      <c r="IAH31" s="569"/>
      <c r="IAI31" s="569"/>
      <c r="IAJ31" s="569"/>
      <c r="IAK31" s="569"/>
      <c r="IAL31" s="569"/>
      <c r="IAM31" s="569"/>
      <c r="IAN31" s="569"/>
      <c r="IAO31" s="569"/>
      <c r="IAP31" s="569"/>
      <c r="IAQ31" s="569"/>
      <c r="IAR31" s="569"/>
      <c r="IAS31" s="569"/>
      <c r="IAT31" s="569"/>
      <c r="IAU31" s="569"/>
      <c r="IAV31" s="569"/>
      <c r="IAW31" s="569"/>
      <c r="IAX31" s="569"/>
      <c r="IAY31" s="569"/>
      <c r="IAZ31" s="569"/>
      <c r="IBA31" s="569"/>
      <c r="IBB31" s="569"/>
      <c r="IBC31" s="569"/>
      <c r="IBD31" s="569"/>
      <c r="IBE31" s="569"/>
      <c r="IBF31" s="569"/>
      <c r="IBG31" s="569"/>
      <c r="IBH31" s="569"/>
      <c r="IBI31" s="569"/>
      <c r="IBJ31" s="569"/>
      <c r="IBK31" s="569"/>
      <c r="IBL31" s="569"/>
      <c r="IBM31" s="569"/>
      <c r="IBN31" s="569"/>
      <c r="IBO31" s="569"/>
      <c r="IBP31" s="569"/>
      <c r="IBQ31" s="569"/>
      <c r="IBR31" s="569"/>
      <c r="IBS31" s="569"/>
      <c r="IBT31" s="569"/>
      <c r="IBU31" s="569"/>
      <c r="IBV31" s="569"/>
      <c r="IBW31" s="569"/>
      <c r="IBX31" s="569"/>
      <c r="IBY31" s="569"/>
      <c r="IBZ31" s="569"/>
      <c r="ICA31" s="569"/>
      <c r="ICB31" s="569"/>
      <c r="ICC31" s="569"/>
      <c r="ICD31" s="569"/>
      <c r="ICE31" s="569"/>
      <c r="ICF31" s="569"/>
      <c r="ICG31" s="569"/>
      <c r="ICH31" s="569"/>
      <c r="ICI31" s="569"/>
      <c r="ICJ31" s="569"/>
      <c r="ICK31" s="569"/>
      <c r="ICL31" s="569"/>
      <c r="ICM31" s="569"/>
      <c r="ICN31" s="569"/>
      <c r="ICO31" s="569"/>
      <c r="ICP31" s="569"/>
      <c r="ICQ31" s="569"/>
      <c r="ICR31" s="569"/>
      <c r="ICS31" s="569"/>
      <c r="ICT31" s="569"/>
      <c r="ICU31" s="569"/>
      <c r="ICV31" s="569"/>
      <c r="ICW31" s="569"/>
      <c r="ICX31" s="569"/>
      <c r="ICY31" s="569"/>
      <c r="ICZ31" s="569"/>
      <c r="IDA31" s="569"/>
      <c r="IDB31" s="569"/>
      <c r="IDC31" s="569"/>
      <c r="IDD31" s="569"/>
      <c r="IDE31" s="569"/>
      <c r="IDF31" s="569"/>
      <c r="IDG31" s="569"/>
      <c r="IDH31" s="569"/>
      <c r="IDI31" s="569"/>
      <c r="IDJ31" s="569"/>
      <c r="IDK31" s="569"/>
      <c r="IDL31" s="569"/>
      <c r="IDM31" s="569"/>
      <c r="IDN31" s="569"/>
      <c r="IDO31" s="569"/>
      <c r="IDP31" s="569"/>
      <c r="IDQ31" s="569"/>
      <c r="IDR31" s="569"/>
      <c r="IDS31" s="569"/>
      <c r="IDT31" s="569"/>
      <c r="IDU31" s="569"/>
      <c r="IDV31" s="569"/>
      <c r="IDW31" s="569"/>
      <c r="IDX31" s="569"/>
      <c r="IDY31" s="569"/>
      <c r="IDZ31" s="569"/>
      <c r="IEA31" s="569"/>
      <c r="IEB31" s="569"/>
      <c r="IEC31" s="569"/>
      <c r="IED31" s="569"/>
      <c r="IEE31" s="569"/>
      <c r="IEF31" s="569"/>
      <c r="IEG31" s="569"/>
      <c r="IEH31" s="569"/>
      <c r="IEI31" s="569"/>
      <c r="IEJ31" s="569"/>
      <c r="IEK31" s="569"/>
      <c r="IEL31" s="569"/>
      <c r="IEM31" s="569"/>
      <c r="IEN31" s="569"/>
      <c r="IEO31" s="569"/>
      <c r="IEP31" s="569"/>
      <c r="IEQ31" s="569"/>
      <c r="IER31" s="569"/>
      <c r="IES31" s="569"/>
      <c r="IET31" s="569"/>
      <c r="IEU31" s="569"/>
      <c r="IEV31" s="569"/>
      <c r="IEW31" s="569"/>
      <c r="IEX31" s="569"/>
      <c r="IEY31" s="569"/>
      <c r="IEZ31" s="569"/>
      <c r="IFA31" s="569"/>
      <c r="IFB31" s="569"/>
      <c r="IFC31" s="569"/>
      <c r="IFD31" s="569"/>
      <c r="IFE31" s="569"/>
      <c r="IFF31" s="569"/>
      <c r="IFG31" s="569"/>
      <c r="IFH31" s="569"/>
      <c r="IFI31" s="569"/>
      <c r="IFJ31" s="569"/>
      <c r="IFK31" s="569"/>
      <c r="IFL31" s="569"/>
      <c r="IFM31" s="569"/>
      <c r="IFN31" s="569"/>
      <c r="IFO31" s="569"/>
      <c r="IFP31" s="569"/>
      <c r="IFQ31" s="569"/>
      <c r="IFR31" s="569"/>
      <c r="IFS31" s="569"/>
      <c r="IFT31" s="569"/>
      <c r="IFU31" s="569"/>
      <c r="IFV31" s="569"/>
      <c r="IFW31" s="569"/>
      <c r="IFX31" s="569"/>
      <c r="IFY31" s="569"/>
      <c r="IFZ31" s="569"/>
      <c r="IGA31" s="569"/>
      <c r="IGB31" s="569"/>
      <c r="IGC31" s="569"/>
      <c r="IGD31" s="569"/>
      <c r="IGE31" s="569"/>
      <c r="IGF31" s="569"/>
      <c r="IGG31" s="569"/>
      <c r="IGH31" s="569"/>
      <c r="IGI31" s="569"/>
      <c r="IGJ31" s="569"/>
      <c r="IGK31" s="569"/>
      <c r="IGL31" s="569"/>
      <c r="IGM31" s="569"/>
      <c r="IGN31" s="569"/>
      <c r="IGO31" s="569"/>
      <c r="IGP31" s="569"/>
      <c r="IGQ31" s="569"/>
      <c r="IGR31" s="569"/>
      <c r="IGS31" s="569"/>
      <c r="IGT31" s="569"/>
      <c r="IGU31" s="569"/>
      <c r="IGV31" s="569"/>
      <c r="IGW31" s="569"/>
      <c r="IGX31" s="569"/>
      <c r="IGY31" s="569"/>
      <c r="IGZ31" s="569"/>
      <c r="IHA31" s="569"/>
      <c r="IHB31" s="569"/>
      <c r="IHC31" s="569"/>
      <c r="IHD31" s="569"/>
      <c r="IHE31" s="569"/>
      <c r="IHF31" s="569"/>
      <c r="IHG31" s="569"/>
      <c r="IHH31" s="569"/>
      <c r="IHI31" s="569"/>
      <c r="IHJ31" s="569"/>
      <c r="IHK31" s="569"/>
      <c r="IHL31" s="569"/>
      <c r="IHM31" s="569"/>
      <c r="IHN31" s="569"/>
      <c r="IHO31" s="569"/>
      <c r="IHP31" s="569"/>
      <c r="IHQ31" s="569"/>
      <c r="IHR31" s="569"/>
      <c r="IHS31" s="569"/>
      <c r="IHT31" s="569"/>
      <c r="IHU31" s="569"/>
      <c r="IHV31" s="569"/>
      <c r="IHW31" s="569"/>
      <c r="IHX31" s="569"/>
      <c r="IHY31" s="569"/>
      <c r="IHZ31" s="569"/>
      <c r="IIA31" s="569"/>
      <c r="IIB31" s="569"/>
      <c r="IIC31" s="569"/>
      <c r="IID31" s="569"/>
      <c r="IIE31" s="569"/>
      <c r="IIF31" s="569"/>
      <c r="IIG31" s="569"/>
      <c r="IIH31" s="569"/>
      <c r="III31" s="569"/>
      <c r="IIJ31" s="569"/>
      <c r="IIK31" s="569"/>
      <c r="IIL31" s="569"/>
      <c r="IIM31" s="569"/>
      <c r="IIN31" s="569"/>
      <c r="IIO31" s="569"/>
      <c r="IIP31" s="569"/>
      <c r="IIQ31" s="569"/>
      <c r="IIR31" s="569"/>
      <c r="IIS31" s="569"/>
      <c r="IIT31" s="569"/>
      <c r="IIU31" s="569"/>
      <c r="IIV31" s="569"/>
      <c r="IIW31" s="569"/>
      <c r="IIX31" s="569"/>
      <c r="IIY31" s="569"/>
      <c r="IIZ31" s="569"/>
      <c r="IJA31" s="569"/>
      <c r="IJB31" s="569"/>
      <c r="IJC31" s="569"/>
      <c r="IJD31" s="569"/>
      <c r="IJE31" s="569"/>
      <c r="IJF31" s="569"/>
      <c r="IJG31" s="569"/>
      <c r="IJH31" s="569"/>
      <c r="IJI31" s="569"/>
      <c r="IJJ31" s="569"/>
      <c r="IJK31" s="569"/>
      <c r="IJL31" s="569"/>
      <c r="IJM31" s="569"/>
      <c r="IJN31" s="569"/>
      <c r="IJO31" s="569"/>
      <c r="IJP31" s="569"/>
      <c r="IJQ31" s="569"/>
      <c r="IJR31" s="569"/>
      <c r="IJS31" s="569"/>
      <c r="IJT31" s="569"/>
      <c r="IJU31" s="569"/>
      <c r="IJV31" s="569"/>
      <c r="IJW31" s="569"/>
      <c r="IJX31" s="569"/>
      <c r="IJY31" s="569"/>
      <c r="IJZ31" s="569"/>
      <c r="IKA31" s="569"/>
      <c r="IKB31" s="569"/>
      <c r="IKC31" s="569"/>
      <c r="IKD31" s="569"/>
      <c r="IKE31" s="569"/>
      <c r="IKF31" s="569"/>
      <c r="IKG31" s="569"/>
      <c r="IKH31" s="569"/>
      <c r="IKI31" s="569"/>
      <c r="IKJ31" s="569"/>
      <c r="IKK31" s="569"/>
      <c r="IKL31" s="569"/>
      <c r="IKM31" s="569"/>
      <c r="IKN31" s="569"/>
      <c r="IKO31" s="569"/>
      <c r="IKP31" s="569"/>
      <c r="IKQ31" s="569"/>
      <c r="IKR31" s="569"/>
      <c r="IKS31" s="569"/>
      <c r="IKT31" s="569"/>
      <c r="IKU31" s="569"/>
      <c r="IKV31" s="569"/>
      <c r="IKW31" s="569"/>
      <c r="IKX31" s="569"/>
      <c r="IKY31" s="569"/>
      <c r="IKZ31" s="569"/>
      <c r="ILA31" s="569"/>
      <c r="ILB31" s="569"/>
      <c r="ILC31" s="569"/>
      <c r="ILD31" s="569"/>
      <c r="ILE31" s="569"/>
      <c r="ILF31" s="569"/>
      <c r="ILG31" s="569"/>
      <c r="ILH31" s="569"/>
      <c r="ILI31" s="569"/>
      <c r="ILJ31" s="569"/>
      <c r="ILK31" s="569"/>
      <c r="ILL31" s="569"/>
      <c r="ILM31" s="569"/>
      <c r="ILN31" s="569"/>
      <c r="ILO31" s="569"/>
      <c r="ILP31" s="569"/>
      <c r="ILQ31" s="569"/>
      <c r="ILR31" s="569"/>
      <c r="ILS31" s="569"/>
      <c r="ILT31" s="569"/>
      <c r="ILU31" s="569"/>
      <c r="ILV31" s="569"/>
      <c r="ILW31" s="569"/>
      <c r="ILX31" s="569"/>
      <c r="ILY31" s="569"/>
      <c r="ILZ31" s="569"/>
      <c r="IMA31" s="569"/>
      <c r="IMB31" s="569"/>
      <c r="IMC31" s="569"/>
      <c r="IMD31" s="569"/>
      <c r="IME31" s="569"/>
      <c r="IMF31" s="569"/>
      <c r="IMG31" s="569"/>
      <c r="IMH31" s="569"/>
      <c r="IMI31" s="569"/>
      <c r="IMJ31" s="569"/>
      <c r="IMK31" s="569"/>
      <c r="IML31" s="569"/>
      <c r="IMM31" s="569"/>
      <c r="IMN31" s="569"/>
      <c r="IMO31" s="569"/>
      <c r="IMP31" s="569"/>
      <c r="IMQ31" s="569"/>
      <c r="IMR31" s="569"/>
      <c r="IMS31" s="569"/>
      <c r="IMT31" s="569"/>
      <c r="IMU31" s="569"/>
      <c r="IMV31" s="569"/>
      <c r="IMW31" s="569"/>
      <c r="IMX31" s="569"/>
      <c r="IMY31" s="569"/>
      <c r="IMZ31" s="569"/>
      <c r="INA31" s="569"/>
      <c r="INB31" s="569"/>
      <c r="INC31" s="569"/>
      <c r="IND31" s="569"/>
      <c r="INE31" s="569"/>
      <c r="INF31" s="569"/>
      <c r="ING31" s="569"/>
      <c r="INH31" s="569"/>
      <c r="INI31" s="569"/>
      <c r="INJ31" s="569"/>
      <c r="INK31" s="569"/>
      <c r="INL31" s="569"/>
      <c r="INM31" s="569"/>
      <c r="INN31" s="569"/>
      <c r="INO31" s="569"/>
      <c r="INP31" s="569"/>
      <c r="INQ31" s="569"/>
      <c r="INR31" s="569"/>
      <c r="INS31" s="569"/>
      <c r="INT31" s="569"/>
      <c r="INU31" s="569"/>
      <c r="INV31" s="569"/>
      <c r="INW31" s="569"/>
      <c r="INX31" s="569"/>
      <c r="INY31" s="569"/>
      <c r="INZ31" s="569"/>
      <c r="IOA31" s="569"/>
      <c r="IOB31" s="569"/>
      <c r="IOC31" s="569"/>
      <c r="IOD31" s="569"/>
      <c r="IOE31" s="569"/>
      <c r="IOF31" s="569"/>
      <c r="IOG31" s="569"/>
      <c r="IOH31" s="569"/>
      <c r="IOI31" s="569"/>
      <c r="IOJ31" s="569"/>
      <c r="IOK31" s="569"/>
      <c r="IOL31" s="569"/>
      <c r="IOM31" s="569"/>
      <c r="ION31" s="569"/>
      <c r="IOO31" s="569"/>
      <c r="IOP31" s="569"/>
      <c r="IOQ31" s="569"/>
      <c r="IOR31" s="569"/>
      <c r="IOS31" s="569"/>
      <c r="IOT31" s="569"/>
      <c r="IOU31" s="569"/>
      <c r="IOV31" s="569"/>
      <c r="IOW31" s="569"/>
      <c r="IOX31" s="569"/>
      <c r="IOY31" s="569"/>
      <c r="IOZ31" s="569"/>
      <c r="IPA31" s="569"/>
      <c r="IPB31" s="569"/>
      <c r="IPC31" s="569"/>
      <c r="IPD31" s="569"/>
      <c r="IPE31" s="569"/>
      <c r="IPF31" s="569"/>
      <c r="IPG31" s="569"/>
      <c r="IPH31" s="569"/>
      <c r="IPI31" s="569"/>
      <c r="IPJ31" s="569"/>
      <c r="IPK31" s="569"/>
      <c r="IPL31" s="569"/>
      <c r="IPM31" s="569"/>
      <c r="IPN31" s="569"/>
      <c r="IPO31" s="569"/>
      <c r="IPP31" s="569"/>
      <c r="IPQ31" s="569"/>
      <c r="IPR31" s="569"/>
      <c r="IPS31" s="569"/>
      <c r="IPT31" s="569"/>
      <c r="IPU31" s="569"/>
      <c r="IPV31" s="569"/>
      <c r="IPW31" s="569"/>
      <c r="IPX31" s="569"/>
      <c r="IPY31" s="569"/>
      <c r="IPZ31" s="569"/>
      <c r="IQA31" s="569"/>
      <c r="IQB31" s="569"/>
      <c r="IQC31" s="569"/>
      <c r="IQD31" s="569"/>
      <c r="IQE31" s="569"/>
      <c r="IQF31" s="569"/>
      <c r="IQG31" s="569"/>
      <c r="IQH31" s="569"/>
      <c r="IQI31" s="569"/>
      <c r="IQJ31" s="569"/>
      <c r="IQK31" s="569"/>
      <c r="IQL31" s="569"/>
      <c r="IQM31" s="569"/>
      <c r="IQN31" s="569"/>
      <c r="IQO31" s="569"/>
      <c r="IQP31" s="569"/>
      <c r="IQQ31" s="569"/>
      <c r="IQR31" s="569"/>
      <c r="IQS31" s="569"/>
      <c r="IQT31" s="569"/>
      <c r="IQU31" s="569"/>
      <c r="IQV31" s="569"/>
      <c r="IQW31" s="569"/>
      <c r="IQX31" s="569"/>
      <c r="IQY31" s="569"/>
      <c r="IQZ31" s="569"/>
      <c r="IRA31" s="569"/>
      <c r="IRB31" s="569"/>
      <c r="IRC31" s="569"/>
      <c r="IRD31" s="569"/>
      <c r="IRE31" s="569"/>
      <c r="IRF31" s="569"/>
      <c r="IRG31" s="569"/>
      <c r="IRH31" s="569"/>
      <c r="IRI31" s="569"/>
      <c r="IRJ31" s="569"/>
      <c r="IRK31" s="569"/>
      <c r="IRL31" s="569"/>
      <c r="IRM31" s="569"/>
      <c r="IRN31" s="569"/>
      <c r="IRO31" s="569"/>
      <c r="IRP31" s="569"/>
      <c r="IRQ31" s="569"/>
      <c r="IRR31" s="569"/>
      <c r="IRS31" s="569"/>
      <c r="IRT31" s="569"/>
      <c r="IRU31" s="569"/>
      <c r="IRV31" s="569"/>
      <c r="IRW31" s="569"/>
      <c r="IRX31" s="569"/>
      <c r="IRY31" s="569"/>
      <c r="IRZ31" s="569"/>
      <c r="ISA31" s="569"/>
      <c r="ISB31" s="569"/>
      <c r="ISC31" s="569"/>
      <c r="ISD31" s="569"/>
      <c r="ISE31" s="569"/>
      <c r="ISF31" s="569"/>
      <c r="ISG31" s="569"/>
      <c r="ISH31" s="569"/>
      <c r="ISI31" s="569"/>
      <c r="ISJ31" s="569"/>
      <c r="ISK31" s="569"/>
      <c r="ISL31" s="569"/>
      <c r="ISM31" s="569"/>
      <c r="ISN31" s="569"/>
      <c r="ISO31" s="569"/>
      <c r="ISP31" s="569"/>
      <c r="ISQ31" s="569"/>
      <c r="ISR31" s="569"/>
      <c r="ISS31" s="569"/>
      <c r="IST31" s="569"/>
      <c r="ISU31" s="569"/>
      <c r="ISV31" s="569"/>
      <c r="ISW31" s="569"/>
      <c r="ISX31" s="569"/>
      <c r="ISY31" s="569"/>
      <c r="ISZ31" s="569"/>
      <c r="ITA31" s="569"/>
      <c r="ITB31" s="569"/>
      <c r="ITC31" s="569"/>
      <c r="ITD31" s="569"/>
      <c r="ITE31" s="569"/>
      <c r="ITF31" s="569"/>
      <c r="ITG31" s="569"/>
      <c r="ITH31" s="569"/>
      <c r="ITI31" s="569"/>
      <c r="ITJ31" s="569"/>
      <c r="ITK31" s="569"/>
      <c r="ITL31" s="569"/>
      <c r="ITM31" s="569"/>
      <c r="ITN31" s="569"/>
      <c r="ITO31" s="569"/>
      <c r="ITP31" s="569"/>
      <c r="ITQ31" s="569"/>
      <c r="ITR31" s="569"/>
      <c r="ITS31" s="569"/>
      <c r="ITT31" s="569"/>
      <c r="ITU31" s="569"/>
      <c r="ITV31" s="569"/>
      <c r="ITW31" s="569"/>
      <c r="ITX31" s="569"/>
      <c r="ITY31" s="569"/>
      <c r="ITZ31" s="569"/>
      <c r="IUA31" s="569"/>
      <c r="IUB31" s="569"/>
      <c r="IUC31" s="569"/>
      <c r="IUD31" s="569"/>
      <c r="IUE31" s="569"/>
      <c r="IUF31" s="569"/>
      <c r="IUG31" s="569"/>
      <c r="IUH31" s="569"/>
      <c r="IUI31" s="569"/>
      <c r="IUJ31" s="569"/>
      <c r="IUK31" s="569"/>
      <c r="IUL31" s="569"/>
      <c r="IUM31" s="569"/>
      <c r="IUN31" s="569"/>
      <c r="IUO31" s="569"/>
      <c r="IUP31" s="569"/>
      <c r="IUQ31" s="569"/>
      <c r="IUR31" s="569"/>
      <c r="IUS31" s="569"/>
      <c r="IUT31" s="569"/>
      <c r="IUU31" s="569"/>
      <c r="IUV31" s="569"/>
      <c r="IUW31" s="569"/>
      <c r="IUX31" s="569"/>
      <c r="IUY31" s="569"/>
      <c r="IUZ31" s="569"/>
      <c r="IVA31" s="569"/>
      <c r="IVB31" s="569"/>
      <c r="IVC31" s="569"/>
      <c r="IVD31" s="569"/>
      <c r="IVE31" s="569"/>
      <c r="IVF31" s="569"/>
      <c r="IVG31" s="569"/>
      <c r="IVH31" s="569"/>
      <c r="IVI31" s="569"/>
      <c r="IVJ31" s="569"/>
      <c r="IVK31" s="569"/>
      <c r="IVL31" s="569"/>
      <c r="IVM31" s="569"/>
      <c r="IVN31" s="569"/>
      <c r="IVO31" s="569"/>
      <c r="IVP31" s="569"/>
      <c r="IVQ31" s="569"/>
      <c r="IVR31" s="569"/>
      <c r="IVS31" s="569"/>
      <c r="IVT31" s="569"/>
      <c r="IVU31" s="569"/>
      <c r="IVV31" s="569"/>
      <c r="IVW31" s="569"/>
      <c r="IVX31" s="569"/>
      <c r="IVY31" s="569"/>
      <c r="IVZ31" s="569"/>
      <c r="IWA31" s="569"/>
      <c r="IWB31" s="569"/>
      <c r="IWC31" s="569"/>
      <c r="IWD31" s="569"/>
      <c r="IWE31" s="569"/>
      <c r="IWF31" s="569"/>
      <c r="IWG31" s="569"/>
      <c r="IWH31" s="569"/>
      <c r="IWI31" s="569"/>
      <c r="IWJ31" s="569"/>
      <c r="IWK31" s="569"/>
      <c r="IWL31" s="569"/>
      <c r="IWM31" s="569"/>
      <c r="IWN31" s="569"/>
      <c r="IWO31" s="569"/>
      <c r="IWP31" s="569"/>
      <c r="IWQ31" s="569"/>
      <c r="IWR31" s="569"/>
      <c r="IWS31" s="569"/>
      <c r="IWT31" s="569"/>
      <c r="IWU31" s="569"/>
      <c r="IWV31" s="569"/>
      <c r="IWW31" s="569"/>
      <c r="IWX31" s="569"/>
      <c r="IWY31" s="569"/>
      <c r="IWZ31" s="569"/>
      <c r="IXA31" s="569"/>
      <c r="IXB31" s="569"/>
      <c r="IXC31" s="569"/>
      <c r="IXD31" s="569"/>
      <c r="IXE31" s="569"/>
      <c r="IXF31" s="569"/>
      <c r="IXG31" s="569"/>
      <c r="IXH31" s="569"/>
      <c r="IXI31" s="569"/>
      <c r="IXJ31" s="569"/>
      <c r="IXK31" s="569"/>
      <c r="IXL31" s="569"/>
      <c r="IXM31" s="569"/>
      <c r="IXN31" s="569"/>
      <c r="IXO31" s="569"/>
      <c r="IXP31" s="569"/>
      <c r="IXQ31" s="569"/>
      <c r="IXR31" s="569"/>
      <c r="IXS31" s="569"/>
      <c r="IXT31" s="569"/>
      <c r="IXU31" s="569"/>
      <c r="IXV31" s="569"/>
      <c r="IXW31" s="569"/>
      <c r="IXX31" s="569"/>
      <c r="IXY31" s="569"/>
      <c r="IXZ31" s="569"/>
      <c r="IYA31" s="569"/>
      <c r="IYB31" s="569"/>
      <c r="IYC31" s="569"/>
      <c r="IYD31" s="569"/>
      <c r="IYE31" s="569"/>
      <c r="IYF31" s="569"/>
      <c r="IYG31" s="569"/>
      <c r="IYH31" s="569"/>
      <c r="IYI31" s="569"/>
      <c r="IYJ31" s="569"/>
      <c r="IYK31" s="569"/>
      <c r="IYL31" s="569"/>
      <c r="IYM31" s="569"/>
      <c r="IYN31" s="569"/>
      <c r="IYO31" s="569"/>
      <c r="IYP31" s="569"/>
      <c r="IYQ31" s="569"/>
      <c r="IYR31" s="569"/>
      <c r="IYS31" s="569"/>
      <c r="IYT31" s="569"/>
      <c r="IYU31" s="569"/>
      <c r="IYV31" s="569"/>
      <c r="IYW31" s="569"/>
      <c r="IYX31" s="569"/>
      <c r="IYY31" s="569"/>
      <c r="IYZ31" s="569"/>
      <c r="IZA31" s="569"/>
      <c r="IZB31" s="569"/>
      <c r="IZC31" s="569"/>
      <c r="IZD31" s="569"/>
      <c r="IZE31" s="569"/>
      <c r="IZF31" s="569"/>
      <c r="IZG31" s="569"/>
      <c r="IZH31" s="569"/>
      <c r="IZI31" s="569"/>
      <c r="IZJ31" s="569"/>
      <c r="IZK31" s="569"/>
      <c r="IZL31" s="569"/>
      <c r="IZM31" s="569"/>
      <c r="IZN31" s="569"/>
      <c r="IZO31" s="569"/>
      <c r="IZP31" s="569"/>
      <c r="IZQ31" s="569"/>
      <c r="IZR31" s="569"/>
      <c r="IZS31" s="569"/>
      <c r="IZT31" s="569"/>
      <c r="IZU31" s="569"/>
      <c r="IZV31" s="569"/>
      <c r="IZW31" s="569"/>
      <c r="IZX31" s="569"/>
      <c r="IZY31" s="569"/>
      <c r="IZZ31" s="569"/>
      <c r="JAA31" s="569"/>
      <c r="JAB31" s="569"/>
      <c r="JAC31" s="569"/>
      <c r="JAD31" s="569"/>
      <c r="JAE31" s="569"/>
      <c r="JAF31" s="569"/>
      <c r="JAG31" s="569"/>
      <c r="JAH31" s="569"/>
      <c r="JAI31" s="569"/>
      <c r="JAJ31" s="569"/>
      <c r="JAK31" s="569"/>
      <c r="JAL31" s="569"/>
      <c r="JAM31" s="569"/>
      <c r="JAN31" s="569"/>
      <c r="JAO31" s="569"/>
      <c r="JAP31" s="569"/>
      <c r="JAQ31" s="569"/>
      <c r="JAR31" s="569"/>
      <c r="JAS31" s="569"/>
      <c r="JAT31" s="569"/>
      <c r="JAU31" s="569"/>
      <c r="JAV31" s="569"/>
      <c r="JAW31" s="569"/>
      <c r="JAX31" s="569"/>
      <c r="JAY31" s="569"/>
      <c r="JAZ31" s="569"/>
      <c r="JBA31" s="569"/>
      <c r="JBB31" s="569"/>
      <c r="JBC31" s="569"/>
      <c r="JBD31" s="569"/>
      <c r="JBE31" s="569"/>
      <c r="JBF31" s="569"/>
      <c r="JBG31" s="569"/>
      <c r="JBH31" s="569"/>
      <c r="JBI31" s="569"/>
      <c r="JBJ31" s="569"/>
      <c r="JBK31" s="569"/>
      <c r="JBL31" s="569"/>
      <c r="JBM31" s="569"/>
      <c r="JBN31" s="569"/>
      <c r="JBO31" s="569"/>
      <c r="JBP31" s="569"/>
      <c r="JBQ31" s="569"/>
      <c r="JBR31" s="569"/>
      <c r="JBS31" s="569"/>
      <c r="JBT31" s="569"/>
      <c r="JBU31" s="569"/>
      <c r="JBV31" s="569"/>
      <c r="JBW31" s="569"/>
      <c r="JBX31" s="569"/>
      <c r="JBY31" s="569"/>
      <c r="JBZ31" s="569"/>
      <c r="JCA31" s="569"/>
      <c r="JCB31" s="569"/>
      <c r="JCC31" s="569"/>
      <c r="JCD31" s="569"/>
      <c r="JCE31" s="569"/>
      <c r="JCF31" s="569"/>
      <c r="JCG31" s="569"/>
      <c r="JCH31" s="569"/>
      <c r="JCI31" s="569"/>
      <c r="JCJ31" s="569"/>
      <c r="JCK31" s="569"/>
      <c r="JCL31" s="569"/>
      <c r="JCM31" s="569"/>
      <c r="JCN31" s="569"/>
      <c r="JCO31" s="569"/>
      <c r="JCP31" s="569"/>
      <c r="JCQ31" s="569"/>
      <c r="JCR31" s="569"/>
      <c r="JCS31" s="569"/>
      <c r="JCT31" s="569"/>
      <c r="JCU31" s="569"/>
      <c r="JCV31" s="569"/>
      <c r="JCW31" s="569"/>
      <c r="JCX31" s="569"/>
      <c r="JCY31" s="569"/>
      <c r="JCZ31" s="569"/>
      <c r="JDA31" s="569"/>
      <c r="JDB31" s="569"/>
      <c r="JDC31" s="569"/>
      <c r="JDD31" s="569"/>
      <c r="JDE31" s="569"/>
      <c r="JDF31" s="569"/>
      <c r="JDG31" s="569"/>
      <c r="JDH31" s="569"/>
      <c r="JDI31" s="569"/>
      <c r="JDJ31" s="569"/>
      <c r="JDK31" s="569"/>
      <c r="JDL31" s="569"/>
      <c r="JDM31" s="569"/>
      <c r="JDN31" s="569"/>
      <c r="JDO31" s="569"/>
      <c r="JDP31" s="569"/>
      <c r="JDQ31" s="569"/>
      <c r="JDR31" s="569"/>
      <c r="JDS31" s="569"/>
      <c r="JDT31" s="569"/>
      <c r="JDU31" s="569"/>
      <c r="JDV31" s="569"/>
      <c r="JDW31" s="569"/>
      <c r="JDX31" s="569"/>
      <c r="JDY31" s="569"/>
      <c r="JDZ31" s="569"/>
      <c r="JEA31" s="569"/>
      <c r="JEB31" s="569"/>
      <c r="JEC31" s="569"/>
      <c r="JED31" s="569"/>
      <c r="JEE31" s="569"/>
      <c r="JEF31" s="569"/>
      <c r="JEG31" s="569"/>
      <c r="JEH31" s="569"/>
      <c r="JEI31" s="569"/>
      <c r="JEJ31" s="569"/>
      <c r="JEK31" s="569"/>
      <c r="JEL31" s="569"/>
      <c r="JEM31" s="569"/>
      <c r="JEN31" s="569"/>
      <c r="JEO31" s="569"/>
      <c r="JEP31" s="569"/>
      <c r="JEQ31" s="569"/>
      <c r="JER31" s="569"/>
      <c r="JES31" s="569"/>
      <c r="JET31" s="569"/>
      <c r="JEU31" s="569"/>
      <c r="JEV31" s="569"/>
      <c r="JEW31" s="569"/>
      <c r="JEX31" s="569"/>
      <c r="JEY31" s="569"/>
      <c r="JEZ31" s="569"/>
      <c r="JFA31" s="569"/>
      <c r="JFB31" s="569"/>
      <c r="JFC31" s="569"/>
      <c r="JFD31" s="569"/>
      <c r="JFE31" s="569"/>
      <c r="JFF31" s="569"/>
      <c r="JFG31" s="569"/>
      <c r="JFH31" s="569"/>
      <c r="JFI31" s="569"/>
      <c r="JFJ31" s="569"/>
      <c r="JFK31" s="569"/>
      <c r="JFL31" s="569"/>
      <c r="JFM31" s="569"/>
      <c r="JFN31" s="569"/>
      <c r="JFO31" s="569"/>
      <c r="JFP31" s="569"/>
      <c r="JFQ31" s="569"/>
      <c r="JFR31" s="569"/>
      <c r="JFS31" s="569"/>
      <c r="JFT31" s="569"/>
      <c r="JFU31" s="569"/>
      <c r="JFV31" s="569"/>
      <c r="JFW31" s="569"/>
      <c r="JFX31" s="569"/>
      <c r="JFY31" s="569"/>
      <c r="JFZ31" s="569"/>
      <c r="JGA31" s="569"/>
      <c r="JGB31" s="569"/>
      <c r="JGC31" s="569"/>
      <c r="JGD31" s="569"/>
      <c r="JGE31" s="569"/>
      <c r="JGF31" s="569"/>
      <c r="JGG31" s="569"/>
      <c r="JGH31" s="569"/>
      <c r="JGI31" s="569"/>
      <c r="JGJ31" s="569"/>
      <c r="JGK31" s="569"/>
      <c r="JGL31" s="569"/>
      <c r="JGM31" s="569"/>
      <c r="JGN31" s="569"/>
      <c r="JGO31" s="569"/>
      <c r="JGP31" s="569"/>
      <c r="JGQ31" s="569"/>
      <c r="JGR31" s="569"/>
      <c r="JGS31" s="569"/>
      <c r="JGT31" s="569"/>
      <c r="JGU31" s="569"/>
      <c r="JGV31" s="569"/>
      <c r="JGW31" s="569"/>
      <c r="JGX31" s="569"/>
      <c r="JGY31" s="569"/>
      <c r="JGZ31" s="569"/>
      <c r="JHA31" s="569"/>
      <c r="JHB31" s="569"/>
      <c r="JHC31" s="569"/>
      <c r="JHD31" s="569"/>
      <c r="JHE31" s="569"/>
      <c r="JHF31" s="569"/>
      <c r="JHG31" s="569"/>
      <c r="JHH31" s="569"/>
      <c r="JHI31" s="569"/>
      <c r="JHJ31" s="569"/>
      <c r="JHK31" s="569"/>
      <c r="JHL31" s="569"/>
      <c r="JHM31" s="569"/>
      <c r="JHN31" s="569"/>
      <c r="JHO31" s="569"/>
      <c r="JHP31" s="569"/>
      <c r="JHQ31" s="569"/>
      <c r="JHR31" s="569"/>
      <c r="JHS31" s="569"/>
      <c r="JHT31" s="569"/>
      <c r="JHU31" s="569"/>
      <c r="JHV31" s="569"/>
      <c r="JHW31" s="569"/>
      <c r="JHX31" s="569"/>
      <c r="JHY31" s="569"/>
      <c r="JHZ31" s="569"/>
      <c r="JIA31" s="569"/>
      <c r="JIB31" s="569"/>
      <c r="JIC31" s="569"/>
      <c r="JID31" s="569"/>
      <c r="JIE31" s="569"/>
      <c r="JIF31" s="569"/>
      <c r="JIG31" s="569"/>
      <c r="JIH31" s="569"/>
      <c r="JII31" s="569"/>
      <c r="JIJ31" s="569"/>
      <c r="JIK31" s="569"/>
      <c r="JIL31" s="569"/>
      <c r="JIM31" s="569"/>
      <c r="JIN31" s="569"/>
      <c r="JIO31" s="569"/>
      <c r="JIP31" s="569"/>
      <c r="JIQ31" s="569"/>
      <c r="JIR31" s="569"/>
      <c r="JIS31" s="569"/>
      <c r="JIT31" s="569"/>
      <c r="JIU31" s="569"/>
      <c r="JIV31" s="569"/>
      <c r="JIW31" s="569"/>
      <c r="JIX31" s="569"/>
      <c r="JIY31" s="569"/>
      <c r="JIZ31" s="569"/>
      <c r="JJA31" s="569"/>
      <c r="JJB31" s="569"/>
      <c r="JJC31" s="569"/>
      <c r="JJD31" s="569"/>
      <c r="JJE31" s="569"/>
      <c r="JJF31" s="569"/>
      <c r="JJG31" s="569"/>
      <c r="JJH31" s="569"/>
      <c r="JJI31" s="569"/>
      <c r="JJJ31" s="569"/>
      <c r="JJK31" s="569"/>
      <c r="JJL31" s="569"/>
      <c r="JJM31" s="569"/>
      <c r="JJN31" s="569"/>
      <c r="JJO31" s="569"/>
      <c r="JJP31" s="569"/>
      <c r="JJQ31" s="569"/>
      <c r="JJR31" s="569"/>
      <c r="JJS31" s="569"/>
      <c r="JJT31" s="569"/>
      <c r="JJU31" s="569"/>
      <c r="JJV31" s="569"/>
      <c r="JJW31" s="569"/>
      <c r="JJX31" s="569"/>
      <c r="JJY31" s="569"/>
      <c r="JJZ31" s="569"/>
      <c r="JKA31" s="569"/>
      <c r="JKB31" s="569"/>
      <c r="JKC31" s="569"/>
      <c r="JKD31" s="569"/>
      <c r="JKE31" s="569"/>
      <c r="JKF31" s="569"/>
      <c r="JKG31" s="569"/>
      <c r="JKH31" s="569"/>
      <c r="JKI31" s="569"/>
      <c r="JKJ31" s="569"/>
      <c r="JKK31" s="569"/>
      <c r="JKL31" s="569"/>
      <c r="JKM31" s="569"/>
      <c r="JKN31" s="569"/>
      <c r="JKO31" s="569"/>
      <c r="JKP31" s="569"/>
      <c r="JKQ31" s="569"/>
      <c r="JKR31" s="569"/>
      <c r="JKS31" s="569"/>
      <c r="JKT31" s="569"/>
      <c r="JKU31" s="569"/>
      <c r="JKV31" s="569"/>
      <c r="JKW31" s="569"/>
      <c r="JKX31" s="569"/>
      <c r="JKY31" s="569"/>
      <c r="JKZ31" s="569"/>
      <c r="JLA31" s="569"/>
      <c r="JLB31" s="569"/>
      <c r="JLC31" s="569"/>
      <c r="JLD31" s="569"/>
      <c r="JLE31" s="569"/>
      <c r="JLF31" s="569"/>
      <c r="JLG31" s="569"/>
      <c r="JLH31" s="569"/>
      <c r="JLI31" s="569"/>
      <c r="JLJ31" s="569"/>
      <c r="JLK31" s="569"/>
      <c r="JLL31" s="569"/>
      <c r="JLM31" s="569"/>
      <c r="JLN31" s="569"/>
      <c r="JLO31" s="569"/>
      <c r="JLP31" s="569"/>
      <c r="JLQ31" s="569"/>
      <c r="JLR31" s="569"/>
      <c r="JLS31" s="569"/>
      <c r="JLT31" s="569"/>
      <c r="JLU31" s="569"/>
      <c r="JLV31" s="569"/>
      <c r="JLW31" s="569"/>
      <c r="JLX31" s="569"/>
      <c r="JLY31" s="569"/>
      <c r="JLZ31" s="569"/>
      <c r="JMA31" s="569"/>
      <c r="JMB31" s="569"/>
      <c r="JMC31" s="569"/>
      <c r="JMD31" s="569"/>
      <c r="JME31" s="569"/>
      <c r="JMF31" s="569"/>
      <c r="JMG31" s="569"/>
      <c r="JMH31" s="569"/>
      <c r="JMI31" s="569"/>
      <c r="JMJ31" s="569"/>
      <c r="JMK31" s="569"/>
      <c r="JML31" s="569"/>
      <c r="JMM31" s="569"/>
      <c r="JMN31" s="569"/>
      <c r="JMO31" s="569"/>
      <c r="JMP31" s="569"/>
      <c r="JMQ31" s="569"/>
      <c r="JMR31" s="569"/>
      <c r="JMS31" s="569"/>
      <c r="JMT31" s="569"/>
      <c r="JMU31" s="569"/>
      <c r="JMV31" s="569"/>
      <c r="JMW31" s="569"/>
      <c r="JMX31" s="569"/>
      <c r="JMY31" s="569"/>
      <c r="JMZ31" s="569"/>
      <c r="JNA31" s="569"/>
      <c r="JNB31" s="569"/>
      <c r="JNC31" s="569"/>
      <c r="JND31" s="569"/>
      <c r="JNE31" s="569"/>
      <c r="JNF31" s="569"/>
      <c r="JNG31" s="569"/>
      <c r="JNH31" s="569"/>
      <c r="JNI31" s="569"/>
      <c r="JNJ31" s="569"/>
      <c r="JNK31" s="569"/>
      <c r="JNL31" s="569"/>
      <c r="JNM31" s="569"/>
      <c r="JNN31" s="569"/>
      <c r="JNO31" s="569"/>
      <c r="JNP31" s="569"/>
      <c r="JNQ31" s="569"/>
      <c r="JNR31" s="569"/>
      <c r="JNS31" s="569"/>
      <c r="JNT31" s="569"/>
      <c r="JNU31" s="569"/>
      <c r="JNV31" s="569"/>
      <c r="JNW31" s="569"/>
      <c r="JNX31" s="569"/>
      <c r="JNY31" s="569"/>
      <c r="JNZ31" s="569"/>
      <c r="JOA31" s="569"/>
      <c r="JOB31" s="569"/>
      <c r="JOC31" s="569"/>
      <c r="JOD31" s="569"/>
      <c r="JOE31" s="569"/>
      <c r="JOF31" s="569"/>
      <c r="JOG31" s="569"/>
      <c r="JOH31" s="569"/>
      <c r="JOI31" s="569"/>
      <c r="JOJ31" s="569"/>
      <c r="JOK31" s="569"/>
      <c r="JOL31" s="569"/>
      <c r="JOM31" s="569"/>
      <c r="JON31" s="569"/>
      <c r="JOO31" s="569"/>
      <c r="JOP31" s="569"/>
      <c r="JOQ31" s="569"/>
      <c r="JOR31" s="569"/>
      <c r="JOS31" s="569"/>
      <c r="JOT31" s="569"/>
      <c r="JOU31" s="569"/>
      <c r="JOV31" s="569"/>
      <c r="JOW31" s="569"/>
      <c r="JOX31" s="569"/>
      <c r="JOY31" s="569"/>
      <c r="JOZ31" s="569"/>
      <c r="JPA31" s="569"/>
      <c r="JPB31" s="569"/>
      <c r="JPC31" s="569"/>
      <c r="JPD31" s="569"/>
      <c r="JPE31" s="569"/>
      <c r="JPF31" s="569"/>
      <c r="JPG31" s="569"/>
      <c r="JPH31" s="569"/>
      <c r="JPI31" s="569"/>
      <c r="JPJ31" s="569"/>
      <c r="JPK31" s="569"/>
      <c r="JPL31" s="569"/>
      <c r="JPM31" s="569"/>
      <c r="JPN31" s="569"/>
      <c r="JPO31" s="569"/>
      <c r="JPP31" s="569"/>
      <c r="JPQ31" s="569"/>
      <c r="JPR31" s="569"/>
      <c r="JPS31" s="569"/>
      <c r="JPT31" s="569"/>
      <c r="JPU31" s="569"/>
      <c r="JPV31" s="569"/>
      <c r="JPW31" s="569"/>
      <c r="JPX31" s="569"/>
      <c r="JPY31" s="569"/>
      <c r="JPZ31" s="569"/>
      <c r="JQA31" s="569"/>
      <c r="JQB31" s="569"/>
      <c r="JQC31" s="569"/>
      <c r="JQD31" s="569"/>
      <c r="JQE31" s="569"/>
      <c r="JQF31" s="569"/>
      <c r="JQG31" s="569"/>
      <c r="JQH31" s="569"/>
      <c r="JQI31" s="569"/>
      <c r="JQJ31" s="569"/>
      <c r="JQK31" s="569"/>
      <c r="JQL31" s="569"/>
      <c r="JQM31" s="569"/>
      <c r="JQN31" s="569"/>
      <c r="JQO31" s="569"/>
      <c r="JQP31" s="569"/>
      <c r="JQQ31" s="569"/>
      <c r="JQR31" s="569"/>
      <c r="JQS31" s="569"/>
      <c r="JQT31" s="569"/>
      <c r="JQU31" s="569"/>
      <c r="JQV31" s="569"/>
      <c r="JQW31" s="569"/>
      <c r="JQX31" s="569"/>
      <c r="JQY31" s="569"/>
      <c r="JQZ31" s="569"/>
      <c r="JRA31" s="569"/>
      <c r="JRB31" s="569"/>
      <c r="JRC31" s="569"/>
      <c r="JRD31" s="569"/>
      <c r="JRE31" s="569"/>
      <c r="JRF31" s="569"/>
      <c r="JRG31" s="569"/>
      <c r="JRH31" s="569"/>
      <c r="JRI31" s="569"/>
      <c r="JRJ31" s="569"/>
      <c r="JRK31" s="569"/>
      <c r="JRL31" s="569"/>
      <c r="JRM31" s="569"/>
      <c r="JRN31" s="569"/>
      <c r="JRO31" s="569"/>
      <c r="JRP31" s="569"/>
      <c r="JRQ31" s="569"/>
      <c r="JRR31" s="569"/>
      <c r="JRS31" s="569"/>
      <c r="JRT31" s="569"/>
      <c r="JRU31" s="569"/>
      <c r="JRV31" s="569"/>
      <c r="JRW31" s="569"/>
      <c r="JRX31" s="569"/>
      <c r="JRY31" s="569"/>
      <c r="JRZ31" s="569"/>
      <c r="JSA31" s="569"/>
      <c r="JSB31" s="569"/>
      <c r="JSC31" s="569"/>
      <c r="JSD31" s="569"/>
      <c r="JSE31" s="569"/>
      <c r="JSF31" s="569"/>
      <c r="JSG31" s="569"/>
      <c r="JSH31" s="569"/>
      <c r="JSI31" s="569"/>
      <c r="JSJ31" s="569"/>
      <c r="JSK31" s="569"/>
      <c r="JSL31" s="569"/>
      <c r="JSM31" s="569"/>
      <c r="JSN31" s="569"/>
      <c r="JSO31" s="569"/>
      <c r="JSP31" s="569"/>
      <c r="JSQ31" s="569"/>
      <c r="JSR31" s="569"/>
      <c r="JSS31" s="569"/>
      <c r="JST31" s="569"/>
      <c r="JSU31" s="569"/>
      <c r="JSV31" s="569"/>
      <c r="JSW31" s="569"/>
      <c r="JSX31" s="569"/>
      <c r="JSY31" s="569"/>
      <c r="JSZ31" s="569"/>
      <c r="JTA31" s="569"/>
      <c r="JTB31" s="569"/>
      <c r="JTC31" s="569"/>
      <c r="JTD31" s="569"/>
      <c r="JTE31" s="569"/>
      <c r="JTF31" s="569"/>
      <c r="JTG31" s="569"/>
      <c r="JTH31" s="569"/>
      <c r="JTI31" s="569"/>
      <c r="JTJ31" s="569"/>
      <c r="JTK31" s="569"/>
      <c r="JTL31" s="569"/>
      <c r="JTM31" s="569"/>
      <c r="JTN31" s="569"/>
      <c r="JTO31" s="569"/>
      <c r="JTP31" s="569"/>
      <c r="JTQ31" s="569"/>
      <c r="JTR31" s="569"/>
      <c r="JTS31" s="569"/>
      <c r="JTT31" s="569"/>
      <c r="JTU31" s="569"/>
      <c r="JTV31" s="569"/>
      <c r="JTW31" s="569"/>
      <c r="JTX31" s="569"/>
      <c r="JTY31" s="569"/>
      <c r="JTZ31" s="569"/>
      <c r="JUA31" s="569"/>
      <c r="JUB31" s="569"/>
      <c r="JUC31" s="569"/>
      <c r="JUD31" s="569"/>
      <c r="JUE31" s="569"/>
      <c r="JUF31" s="569"/>
      <c r="JUG31" s="569"/>
      <c r="JUH31" s="569"/>
      <c r="JUI31" s="569"/>
      <c r="JUJ31" s="569"/>
      <c r="JUK31" s="569"/>
      <c r="JUL31" s="569"/>
      <c r="JUM31" s="569"/>
      <c r="JUN31" s="569"/>
      <c r="JUO31" s="569"/>
      <c r="JUP31" s="569"/>
      <c r="JUQ31" s="569"/>
      <c r="JUR31" s="569"/>
      <c r="JUS31" s="569"/>
      <c r="JUT31" s="569"/>
      <c r="JUU31" s="569"/>
      <c r="JUV31" s="569"/>
      <c r="JUW31" s="569"/>
      <c r="JUX31" s="569"/>
      <c r="JUY31" s="569"/>
      <c r="JUZ31" s="569"/>
      <c r="JVA31" s="569"/>
      <c r="JVB31" s="569"/>
      <c r="JVC31" s="569"/>
      <c r="JVD31" s="569"/>
      <c r="JVE31" s="569"/>
      <c r="JVF31" s="569"/>
      <c r="JVG31" s="569"/>
      <c r="JVH31" s="569"/>
      <c r="JVI31" s="569"/>
      <c r="JVJ31" s="569"/>
      <c r="JVK31" s="569"/>
      <c r="JVL31" s="569"/>
      <c r="JVM31" s="569"/>
      <c r="JVN31" s="569"/>
      <c r="JVO31" s="569"/>
      <c r="JVP31" s="569"/>
      <c r="JVQ31" s="569"/>
      <c r="JVR31" s="569"/>
      <c r="JVS31" s="569"/>
      <c r="JVT31" s="569"/>
      <c r="JVU31" s="569"/>
      <c r="JVV31" s="569"/>
      <c r="JVW31" s="569"/>
      <c r="JVX31" s="569"/>
      <c r="JVY31" s="569"/>
      <c r="JVZ31" s="569"/>
      <c r="JWA31" s="569"/>
      <c r="JWB31" s="569"/>
      <c r="JWC31" s="569"/>
      <c r="JWD31" s="569"/>
      <c r="JWE31" s="569"/>
      <c r="JWF31" s="569"/>
      <c r="JWG31" s="569"/>
      <c r="JWH31" s="569"/>
      <c r="JWI31" s="569"/>
      <c r="JWJ31" s="569"/>
      <c r="JWK31" s="569"/>
      <c r="JWL31" s="569"/>
      <c r="JWM31" s="569"/>
      <c r="JWN31" s="569"/>
      <c r="JWO31" s="569"/>
      <c r="JWP31" s="569"/>
      <c r="JWQ31" s="569"/>
      <c r="JWR31" s="569"/>
      <c r="JWS31" s="569"/>
      <c r="JWT31" s="569"/>
      <c r="JWU31" s="569"/>
      <c r="JWV31" s="569"/>
      <c r="JWW31" s="569"/>
      <c r="JWX31" s="569"/>
      <c r="JWY31" s="569"/>
      <c r="JWZ31" s="569"/>
      <c r="JXA31" s="569"/>
      <c r="JXB31" s="569"/>
      <c r="JXC31" s="569"/>
      <c r="JXD31" s="569"/>
      <c r="JXE31" s="569"/>
      <c r="JXF31" s="569"/>
      <c r="JXG31" s="569"/>
      <c r="JXH31" s="569"/>
      <c r="JXI31" s="569"/>
      <c r="JXJ31" s="569"/>
      <c r="JXK31" s="569"/>
      <c r="JXL31" s="569"/>
      <c r="JXM31" s="569"/>
      <c r="JXN31" s="569"/>
      <c r="JXO31" s="569"/>
      <c r="JXP31" s="569"/>
      <c r="JXQ31" s="569"/>
      <c r="JXR31" s="569"/>
      <c r="JXS31" s="569"/>
      <c r="JXT31" s="569"/>
      <c r="JXU31" s="569"/>
      <c r="JXV31" s="569"/>
      <c r="JXW31" s="569"/>
      <c r="JXX31" s="569"/>
      <c r="JXY31" s="569"/>
      <c r="JXZ31" s="569"/>
      <c r="JYA31" s="569"/>
      <c r="JYB31" s="569"/>
      <c r="JYC31" s="569"/>
      <c r="JYD31" s="569"/>
      <c r="JYE31" s="569"/>
      <c r="JYF31" s="569"/>
      <c r="JYG31" s="569"/>
      <c r="JYH31" s="569"/>
      <c r="JYI31" s="569"/>
      <c r="JYJ31" s="569"/>
      <c r="JYK31" s="569"/>
      <c r="JYL31" s="569"/>
      <c r="JYM31" s="569"/>
      <c r="JYN31" s="569"/>
      <c r="JYO31" s="569"/>
      <c r="JYP31" s="569"/>
      <c r="JYQ31" s="569"/>
      <c r="JYR31" s="569"/>
      <c r="JYS31" s="569"/>
      <c r="JYT31" s="569"/>
      <c r="JYU31" s="569"/>
      <c r="JYV31" s="569"/>
      <c r="JYW31" s="569"/>
      <c r="JYX31" s="569"/>
      <c r="JYY31" s="569"/>
      <c r="JYZ31" s="569"/>
      <c r="JZA31" s="569"/>
      <c r="JZB31" s="569"/>
      <c r="JZC31" s="569"/>
      <c r="JZD31" s="569"/>
      <c r="JZE31" s="569"/>
      <c r="JZF31" s="569"/>
      <c r="JZG31" s="569"/>
      <c r="JZH31" s="569"/>
      <c r="JZI31" s="569"/>
      <c r="JZJ31" s="569"/>
      <c r="JZK31" s="569"/>
      <c r="JZL31" s="569"/>
      <c r="JZM31" s="569"/>
      <c r="JZN31" s="569"/>
      <c r="JZO31" s="569"/>
      <c r="JZP31" s="569"/>
      <c r="JZQ31" s="569"/>
      <c r="JZR31" s="569"/>
      <c r="JZS31" s="569"/>
      <c r="JZT31" s="569"/>
      <c r="JZU31" s="569"/>
      <c r="JZV31" s="569"/>
      <c r="JZW31" s="569"/>
      <c r="JZX31" s="569"/>
      <c r="JZY31" s="569"/>
      <c r="JZZ31" s="569"/>
      <c r="KAA31" s="569"/>
      <c r="KAB31" s="569"/>
      <c r="KAC31" s="569"/>
      <c r="KAD31" s="569"/>
      <c r="KAE31" s="569"/>
      <c r="KAF31" s="569"/>
      <c r="KAG31" s="569"/>
      <c r="KAH31" s="569"/>
      <c r="KAI31" s="569"/>
      <c r="KAJ31" s="569"/>
      <c r="KAK31" s="569"/>
      <c r="KAL31" s="569"/>
      <c r="KAM31" s="569"/>
      <c r="KAN31" s="569"/>
      <c r="KAO31" s="569"/>
      <c r="KAP31" s="569"/>
      <c r="KAQ31" s="569"/>
      <c r="KAR31" s="569"/>
      <c r="KAS31" s="569"/>
      <c r="KAT31" s="569"/>
      <c r="KAU31" s="569"/>
      <c r="KAV31" s="569"/>
      <c r="KAW31" s="569"/>
      <c r="KAX31" s="569"/>
      <c r="KAY31" s="569"/>
      <c r="KAZ31" s="569"/>
      <c r="KBA31" s="569"/>
      <c r="KBB31" s="569"/>
      <c r="KBC31" s="569"/>
      <c r="KBD31" s="569"/>
      <c r="KBE31" s="569"/>
      <c r="KBF31" s="569"/>
      <c r="KBG31" s="569"/>
      <c r="KBH31" s="569"/>
      <c r="KBI31" s="569"/>
      <c r="KBJ31" s="569"/>
      <c r="KBK31" s="569"/>
      <c r="KBL31" s="569"/>
      <c r="KBM31" s="569"/>
      <c r="KBN31" s="569"/>
      <c r="KBO31" s="569"/>
      <c r="KBP31" s="569"/>
      <c r="KBQ31" s="569"/>
      <c r="KBR31" s="569"/>
      <c r="KBS31" s="569"/>
      <c r="KBT31" s="569"/>
      <c r="KBU31" s="569"/>
      <c r="KBV31" s="569"/>
      <c r="KBW31" s="569"/>
      <c r="KBX31" s="569"/>
      <c r="KBY31" s="569"/>
      <c r="KBZ31" s="569"/>
      <c r="KCA31" s="569"/>
      <c r="KCB31" s="569"/>
      <c r="KCC31" s="569"/>
      <c r="KCD31" s="569"/>
      <c r="KCE31" s="569"/>
      <c r="KCF31" s="569"/>
      <c r="KCG31" s="569"/>
      <c r="KCH31" s="569"/>
      <c r="KCI31" s="569"/>
      <c r="KCJ31" s="569"/>
      <c r="KCK31" s="569"/>
      <c r="KCL31" s="569"/>
      <c r="KCM31" s="569"/>
      <c r="KCN31" s="569"/>
      <c r="KCO31" s="569"/>
      <c r="KCP31" s="569"/>
      <c r="KCQ31" s="569"/>
      <c r="KCR31" s="569"/>
      <c r="KCS31" s="569"/>
      <c r="KCT31" s="569"/>
      <c r="KCU31" s="569"/>
      <c r="KCV31" s="569"/>
      <c r="KCW31" s="569"/>
      <c r="KCX31" s="569"/>
      <c r="KCY31" s="569"/>
      <c r="KCZ31" s="569"/>
      <c r="KDA31" s="569"/>
      <c r="KDB31" s="569"/>
      <c r="KDC31" s="569"/>
      <c r="KDD31" s="569"/>
      <c r="KDE31" s="569"/>
      <c r="KDF31" s="569"/>
      <c r="KDG31" s="569"/>
      <c r="KDH31" s="569"/>
      <c r="KDI31" s="569"/>
      <c r="KDJ31" s="569"/>
      <c r="KDK31" s="569"/>
      <c r="KDL31" s="569"/>
      <c r="KDM31" s="569"/>
      <c r="KDN31" s="569"/>
      <c r="KDO31" s="569"/>
      <c r="KDP31" s="569"/>
      <c r="KDQ31" s="569"/>
      <c r="KDR31" s="569"/>
      <c r="KDS31" s="569"/>
      <c r="KDT31" s="569"/>
      <c r="KDU31" s="569"/>
      <c r="KDV31" s="569"/>
      <c r="KDW31" s="569"/>
      <c r="KDX31" s="569"/>
      <c r="KDY31" s="569"/>
      <c r="KDZ31" s="569"/>
      <c r="KEA31" s="569"/>
      <c r="KEB31" s="569"/>
      <c r="KEC31" s="569"/>
      <c r="KED31" s="569"/>
      <c r="KEE31" s="569"/>
      <c r="KEF31" s="569"/>
      <c r="KEG31" s="569"/>
      <c r="KEH31" s="569"/>
      <c r="KEI31" s="569"/>
      <c r="KEJ31" s="569"/>
      <c r="KEK31" s="569"/>
      <c r="KEL31" s="569"/>
      <c r="KEM31" s="569"/>
      <c r="KEN31" s="569"/>
      <c r="KEO31" s="569"/>
      <c r="KEP31" s="569"/>
      <c r="KEQ31" s="569"/>
      <c r="KER31" s="569"/>
      <c r="KES31" s="569"/>
      <c r="KET31" s="569"/>
      <c r="KEU31" s="569"/>
      <c r="KEV31" s="569"/>
      <c r="KEW31" s="569"/>
      <c r="KEX31" s="569"/>
      <c r="KEY31" s="569"/>
      <c r="KEZ31" s="569"/>
      <c r="KFA31" s="569"/>
      <c r="KFB31" s="569"/>
      <c r="KFC31" s="569"/>
      <c r="KFD31" s="569"/>
      <c r="KFE31" s="569"/>
      <c r="KFF31" s="569"/>
      <c r="KFG31" s="569"/>
      <c r="KFH31" s="569"/>
      <c r="KFI31" s="569"/>
      <c r="KFJ31" s="569"/>
      <c r="KFK31" s="569"/>
      <c r="KFL31" s="569"/>
      <c r="KFM31" s="569"/>
      <c r="KFN31" s="569"/>
      <c r="KFO31" s="569"/>
      <c r="KFP31" s="569"/>
      <c r="KFQ31" s="569"/>
      <c r="KFR31" s="569"/>
      <c r="KFS31" s="569"/>
      <c r="KFT31" s="569"/>
      <c r="KFU31" s="569"/>
      <c r="KFV31" s="569"/>
      <c r="KFW31" s="569"/>
      <c r="KFX31" s="569"/>
      <c r="KFY31" s="569"/>
      <c r="KFZ31" s="569"/>
      <c r="KGA31" s="569"/>
      <c r="KGB31" s="569"/>
      <c r="KGC31" s="569"/>
      <c r="KGD31" s="569"/>
      <c r="KGE31" s="569"/>
      <c r="KGF31" s="569"/>
      <c r="KGG31" s="569"/>
      <c r="KGH31" s="569"/>
      <c r="KGI31" s="569"/>
      <c r="KGJ31" s="569"/>
      <c r="KGK31" s="569"/>
      <c r="KGL31" s="569"/>
      <c r="KGM31" s="569"/>
      <c r="KGN31" s="569"/>
      <c r="KGO31" s="569"/>
      <c r="KGP31" s="569"/>
      <c r="KGQ31" s="569"/>
      <c r="KGR31" s="569"/>
      <c r="KGS31" s="569"/>
      <c r="KGT31" s="569"/>
      <c r="KGU31" s="569"/>
      <c r="KGV31" s="569"/>
      <c r="KGW31" s="569"/>
      <c r="KGX31" s="569"/>
      <c r="KGY31" s="569"/>
      <c r="KGZ31" s="569"/>
      <c r="KHA31" s="569"/>
      <c r="KHB31" s="569"/>
      <c r="KHC31" s="569"/>
      <c r="KHD31" s="569"/>
      <c r="KHE31" s="569"/>
      <c r="KHF31" s="569"/>
      <c r="KHG31" s="569"/>
      <c r="KHH31" s="569"/>
      <c r="KHI31" s="569"/>
      <c r="KHJ31" s="569"/>
      <c r="KHK31" s="569"/>
      <c r="KHL31" s="569"/>
      <c r="KHM31" s="569"/>
      <c r="KHN31" s="569"/>
      <c r="KHO31" s="569"/>
      <c r="KHP31" s="569"/>
      <c r="KHQ31" s="569"/>
      <c r="KHR31" s="569"/>
      <c r="KHS31" s="569"/>
      <c r="KHT31" s="569"/>
      <c r="KHU31" s="569"/>
      <c r="KHV31" s="569"/>
      <c r="KHW31" s="569"/>
      <c r="KHX31" s="569"/>
      <c r="KHY31" s="569"/>
      <c r="KHZ31" s="569"/>
      <c r="KIA31" s="569"/>
      <c r="KIB31" s="569"/>
      <c r="KIC31" s="569"/>
      <c r="KID31" s="569"/>
      <c r="KIE31" s="569"/>
      <c r="KIF31" s="569"/>
      <c r="KIG31" s="569"/>
      <c r="KIH31" s="569"/>
      <c r="KII31" s="569"/>
      <c r="KIJ31" s="569"/>
      <c r="KIK31" s="569"/>
      <c r="KIL31" s="569"/>
      <c r="KIM31" s="569"/>
      <c r="KIN31" s="569"/>
      <c r="KIO31" s="569"/>
      <c r="KIP31" s="569"/>
      <c r="KIQ31" s="569"/>
      <c r="KIR31" s="569"/>
      <c r="KIS31" s="569"/>
      <c r="KIT31" s="569"/>
      <c r="KIU31" s="569"/>
      <c r="KIV31" s="569"/>
      <c r="KIW31" s="569"/>
      <c r="KIX31" s="569"/>
      <c r="KIY31" s="569"/>
      <c r="KIZ31" s="569"/>
      <c r="KJA31" s="569"/>
      <c r="KJB31" s="569"/>
      <c r="KJC31" s="569"/>
      <c r="KJD31" s="569"/>
      <c r="KJE31" s="569"/>
      <c r="KJF31" s="569"/>
      <c r="KJG31" s="569"/>
      <c r="KJH31" s="569"/>
      <c r="KJI31" s="569"/>
      <c r="KJJ31" s="569"/>
      <c r="KJK31" s="569"/>
      <c r="KJL31" s="569"/>
      <c r="KJM31" s="569"/>
      <c r="KJN31" s="569"/>
      <c r="KJO31" s="569"/>
      <c r="KJP31" s="569"/>
      <c r="KJQ31" s="569"/>
      <c r="KJR31" s="569"/>
      <c r="KJS31" s="569"/>
      <c r="KJT31" s="569"/>
      <c r="KJU31" s="569"/>
      <c r="KJV31" s="569"/>
      <c r="KJW31" s="569"/>
      <c r="KJX31" s="569"/>
      <c r="KJY31" s="569"/>
      <c r="KJZ31" s="569"/>
      <c r="KKA31" s="569"/>
      <c r="KKB31" s="569"/>
      <c r="KKC31" s="569"/>
      <c r="KKD31" s="569"/>
      <c r="KKE31" s="569"/>
      <c r="KKF31" s="569"/>
      <c r="KKG31" s="569"/>
      <c r="KKH31" s="569"/>
      <c r="KKI31" s="569"/>
      <c r="KKJ31" s="569"/>
      <c r="KKK31" s="569"/>
      <c r="KKL31" s="569"/>
      <c r="KKM31" s="569"/>
      <c r="KKN31" s="569"/>
      <c r="KKO31" s="569"/>
      <c r="KKP31" s="569"/>
      <c r="KKQ31" s="569"/>
      <c r="KKR31" s="569"/>
      <c r="KKS31" s="569"/>
      <c r="KKT31" s="569"/>
      <c r="KKU31" s="569"/>
      <c r="KKV31" s="569"/>
      <c r="KKW31" s="569"/>
      <c r="KKX31" s="569"/>
      <c r="KKY31" s="569"/>
      <c r="KKZ31" s="569"/>
      <c r="KLA31" s="569"/>
      <c r="KLB31" s="569"/>
      <c r="KLC31" s="569"/>
      <c r="KLD31" s="569"/>
      <c r="KLE31" s="569"/>
      <c r="KLF31" s="569"/>
      <c r="KLG31" s="569"/>
      <c r="KLH31" s="569"/>
      <c r="KLI31" s="569"/>
      <c r="KLJ31" s="569"/>
      <c r="KLK31" s="569"/>
      <c r="KLL31" s="569"/>
      <c r="KLM31" s="569"/>
      <c r="KLN31" s="569"/>
      <c r="KLO31" s="569"/>
      <c r="KLP31" s="569"/>
      <c r="KLQ31" s="569"/>
      <c r="KLR31" s="569"/>
      <c r="KLS31" s="569"/>
      <c r="KLT31" s="569"/>
      <c r="KLU31" s="569"/>
      <c r="KLV31" s="569"/>
      <c r="KLW31" s="569"/>
      <c r="KLX31" s="569"/>
      <c r="KLY31" s="569"/>
      <c r="KLZ31" s="569"/>
      <c r="KMA31" s="569"/>
      <c r="KMB31" s="569"/>
      <c r="KMC31" s="569"/>
      <c r="KMD31" s="569"/>
      <c r="KME31" s="569"/>
      <c r="KMF31" s="569"/>
      <c r="KMG31" s="569"/>
      <c r="KMH31" s="569"/>
      <c r="KMI31" s="569"/>
      <c r="KMJ31" s="569"/>
      <c r="KMK31" s="569"/>
      <c r="KML31" s="569"/>
      <c r="KMM31" s="569"/>
      <c r="KMN31" s="569"/>
      <c r="KMO31" s="569"/>
      <c r="KMP31" s="569"/>
      <c r="KMQ31" s="569"/>
      <c r="KMR31" s="569"/>
      <c r="KMS31" s="569"/>
      <c r="KMT31" s="569"/>
      <c r="KMU31" s="569"/>
      <c r="KMV31" s="569"/>
      <c r="KMW31" s="569"/>
      <c r="KMX31" s="569"/>
      <c r="KMY31" s="569"/>
      <c r="KMZ31" s="569"/>
      <c r="KNA31" s="569"/>
      <c r="KNB31" s="569"/>
      <c r="KNC31" s="569"/>
      <c r="KND31" s="569"/>
      <c r="KNE31" s="569"/>
      <c r="KNF31" s="569"/>
      <c r="KNG31" s="569"/>
      <c r="KNH31" s="569"/>
      <c r="KNI31" s="569"/>
      <c r="KNJ31" s="569"/>
      <c r="KNK31" s="569"/>
      <c r="KNL31" s="569"/>
      <c r="KNM31" s="569"/>
      <c r="KNN31" s="569"/>
      <c r="KNO31" s="569"/>
      <c r="KNP31" s="569"/>
      <c r="KNQ31" s="569"/>
      <c r="KNR31" s="569"/>
      <c r="KNS31" s="569"/>
      <c r="KNT31" s="569"/>
      <c r="KNU31" s="569"/>
      <c r="KNV31" s="569"/>
      <c r="KNW31" s="569"/>
      <c r="KNX31" s="569"/>
      <c r="KNY31" s="569"/>
      <c r="KNZ31" s="569"/>
      <c r="KOA31" s="569"/>
      <c r="KOB31" s="569"/>
      <c r="KOC31" s="569"/>
      <c r="KOD31" s="569"/>
      <c r="KOE31" s="569"/>
      <c r="KOF31" s="569"/>
      <c r="KOG31" s="569"/>
      <c r="KOH31" s="569"/>
      <c r="KOI31" s="569"/>
      <c r="KOJ31" s="569"/>
      <c r="KOK31" s="569"/>
      <c r="KOL31" s="569"/>
      <c r="KOM31" s="569"/>
      <c r="KON31" s="569"/>
      <c r="KOO31" s="569"/>
      <c r="KOP31" s="569"/>
      <c r="KOQ31" s="569"/>
      <c r="KOR31" s="569"/>
      <c r="KOS31" s="569"/>
      <c r="KOT31" s="569"/>
      <c r="KOU31" s="569"/>
      <c r="KOV31" s="569"/>
      <c r="KOW31" s="569"/>
      <c r="KOX31" s="569"/>
      <c r="KOY31" s="569"/>
      <c r="KOZ31" s="569"/>
      <c r="KPA31" s="569"/>
      <c r="KPB31" s="569"/>
      <c r="KPC31" s="569"/>
      <c r="KPD31" s="569"/>
      <c r="KPE31" s="569"/>
      <c r="KPF31" s="569"/>
      <c r="KPG31" s="569"/>
      <c r="KPH31" s="569"/>
      <c r="KPI31" s="569"/>
      <c r="KPJ31" s="569"/>
      <c r="KPK31" s="569"/>
      <c r="KPL31" s="569"/>
      <c r="KPM31" s="569"/>
      <c r="KPN31" s="569"/>
      <c r="KPO31" s="569"/>
      <c r="KPP31" s="569"/>
      <c r="KPQ31" s="569"/>
      <c r="KPR31" s="569"/>
      <c r="KPS31" s="569"/>
      <c r="KPT31" s="569"/>
      <c r="KPU31" s="569"/>
      <c r="KPV31" s="569"/>
      <c r="KPW31" s="569"/>
      <c r="KPX31" s="569"/>
      <c r="KPY31" s="569"/>
      <c r="KPZ31" s="569"/>
      <c r="KQA31" s="569"/>
      <c r="KQB31" s="569"/>
      <c r="KQC31" s="569"/>
      <c r="KQD31" s="569"/>
      <c r="KQE31" s="569"/>
      <c r="KQF31" s="569"/>
      <c r="KQG31" s="569"/>
      <c r="KQH31" s="569"/>
      <c r="KQI31" s="569"/>
      <c r="KQJ31" s="569"/>
      <c r="KQK31" s="569"/>
      <c r="KQL31" s="569"/>
      <c r="KQM31" s="569"/>
      <c r="KQN31" s="569"/>
      <c r="KQO31" s="569"/>
      <c r="KQP31" s="569"/>
      <c r="KQQ31" s="569"/>
      <c r="KQR31" s="569"/>
      <c r="KQS31" s="569"/>
      <c r="KQT31" s="569"/>
      <c r="KQU31" s="569"/>
      <c r="KQV31" s="569"/>
      <c r="KQW31" s="569"/>
      <c r="KQX31" s="569"/>
      <c r="KQY31" s="569"/>
      <c r="KQZ31" s="569"/>
      <c r="KRA31" s="569"/>
      <c r="KRB31" s="569"/>
      <c r="KRC31" s="569"/>
      <c r="KRD31" s="569"/>
      <c r="KRE31" s="569"/>
      <c r="KRF31" s="569"/>
      <c r="KRG31" s="569"/>
      <c r="KRH31" s="569"/>
      <c r="KRI31" s="569"/>
      <c r="KRJ31" s="569"/>
      <c r="KRK31" s="569"/>
      <c r="KRL31" s="569"/>
      <c r="KRM31" s="569"/>
      <c r="KRN31" s="569"/>
      <c r="KRO31" s="569"/>
      <c r="KRP31" s="569"/>
      <c r="KRQ31" s="569"/>
      <c r="KRR31" s="569"/>
      <c r="KRS31" s="569"/>
      <c r="KRT31" s="569"/>
      <c r="KRU31" s="569"/>
      <c r="KRV31" s="569"/>
      <c r="KRW31" s="569"/>
      <c r="KRX31" s="569"/>
      <c r="KRY31" s="569"/>
      <c r="KRZ31" s="569"/>
      <c r="KSA31" s="569"/>
      <c r="KSB31" s="569"/>
      <c r="KSC31" s="569"/>
      <c r="KSD31" s="569"/>
      <c r="KSE31" s="569"/>
      <c r="KSF31" s="569"/>
      <c r="KSG31" s="569"/>
      <c r="KSH31" s="569"/>
      <c r="KSI31" s="569"/>
      <c r="KSJ31" s="569"/>
      <c r="KSK31" s="569"/>
      <c r="KSL31" s="569"/>
      <c r="KSM31" s="569"/>
      <c r="KSN31" s="569"/>
      <c r="KSO31" s="569"/>
      <c r="KSP31" s="569"/>
      <c r="KSQ31" s="569"/>
      <c r="KSR31" s="569"/>
      <c r="KSS31" s="569"/>
      <c r="KST31" s="569"/>
      <c r="KSU31" s="569"/>
      <c r="KSV31" s="569"/>
      <c r="KSW31" s="569"/>
      <c r="KSX31" s="569"/>
      <c r="KSY31" s="569"/>
      <c r="KSZ31" s="569"/>
      <c r="KTA31" s="569"/>
      <c r="KTB31" s="569"/>
      <c r="KTC31" s="569"/>
      <c r="KTD31" s="569"/>
      <c r="KTE31" s="569"/>
      <c r="KTF31" s="569"/>
      <c r="KTG31" s="569"/>
      <c r="KTH31" s="569"/>
      <c r="KTI31" s="569"/>
      <c r="KTJ31" s="569"/>
      <c r="KTK31" s="569"/>
      <c r="KTL31" s="569"/>
      <c r="KTM31" s="569"/>
      <c r="KTN31" s="569"/>
      <c r="KTO31" s="569"/>
      <c r="KTP31" s="569"/>
      <c r="KTQ31" s="569"/>
      <c r="KTR31" s="569"/>
      <c r="KTS31" s="569"/>
      <c r="KTT31" s="569"/>
      <c r="KTU31" s="569"/>
      <c r="KTV31" s="569"/>
      <c r="KTW31" s="569"/>
      <c r="KTX31" s="569"/>
      <c r="KTY31" s="569"/>
      <c r="KTZ31" s="569"/>
      <c r="KUA31" s="569"/>
      <c r="KUB31" s="569"/>
      <c r="KUC31" s="569"/>
      <c r="KUD31" s="569"/>
      <c r="KUE31" s="569"/>
      <c r="KUF31" s="569"/>
      <c r="KUG31" s="569"/>
      <c r="KUH31" s="569"/>
      <c r="KUI31" s="569"/>
      <c r="KUJ31" s="569"/>
      <c r="KUK31" s="569"/>
      <c r="KUL31" s="569"/>
      <c r="KUM31" s="569"/>
      <c r="KUN31" s="569"/>
      <c r="KUO31" s="569"/>
      <c r="KUP31" s="569"/>
      <c r="KUQ31" s="569"/>
      <c r="KUR31" s="569"/>
      <c r="KUS31" s="569"/>
      <c r="KUT31" s="569"/>
      <c r="KUU31" s="569"/>
      <c r="KUV31" s="569"/>
      <c r="KUW31" s="569"/>
      <c r="KUX31" s="569"/>
      <c r="KUY31" s="569"/>
      <c r="KUZ31" s="569"/>
      <c r="KVA31" s="569"/>
      <c r="KVB31" s="569"/>
      <c r="KVC31" s="569"/>
      <c r="KVD31" s="569"/>
      <c r="KVE31" s="569"/>
      <c r="KVF31" s="569"/>
      <c r="KVG31" s="569"/>
      <c r="KVH31" s="569"/>
      <c r="KVI31" s="569"/>
      <c r="KVJ31" s="569"/>
      <c r="KVK31" s="569"/>
      <c r="KVL31" s="569"/>
      <c r="KVM31" s="569"/>
      <c r="KVN31" s="569"/>
      <c r="KVO31" s="569"/>
      <c r="KVP31" s="569"/>
      <c r="KVQ31" s="569"/>
      <c r="KVR31" s="569"/>
      <c r="KVS31" s="569"/>
      <c r="KVT31" s="569"/>
      <c r="KVU31" s="569"/>
      <c r="KVV31" s="569"/>
      <c r="KVW31" s="569"/>
      <c r="KVX31" s="569"/>
      <c r="KVY31" s="569"/>
      <c r="KVZ31" s="569"/>
      <c r="KWA31" s="569"/>
      <c r="KWB31" s="569"/>
      <c r="KWC31" s="569"/>
      <c r="KWD31" s="569"/>
      <c r="KWE31" s="569"/>
      <c r="KWF31" s="569"/>
      <c r="KWG31" s="569"/>
      <c r="KWH31" s="569"/>
      <c r="KWI31" s="569"/>
      <c r="KWJ31" s="569"/>
      <c r="KWK31" s="569"/>
      <c r="KWL31" s="569"/>
      <c r="KWM31" s="569"/>
      <c r="KWN31" s="569"/>
      <c r="KWO31" s="569"/>
      <c r="KWP31" s="569"/>
      <c r="KWQ31" s="569"/>
      <c r="KWR31" s="569"/>
      <c r="KWS31" s="569"/>
      <c r="KWT31" s="569"/>
      <c r="KWU31" s="569"/>
      <c r="KWV31" s="569"/>
      <c r="KWW31" s="569"/>
      <c r="KWX31" s="569"/>
      <c r="KWY31" s="569"/>
      <c r="KWZ31" s="569"/>
      <c r="KXA31" s="569"/>
      <c r="KXB31" s="569"/>
      <c r="KXC31" s="569"/>
      <c r="KXD31" s="569"/>
      <c r="KXE31" s="569"/>
      <c r="KXF31" s="569"/>
      <c r="KXG31" s="569"/>
      <c r="KXH31" s="569"/>
      <c r="KXI31" s="569"/>
      <c r="KXJ31" s="569"/>
      <c r="KXK31" s="569"/>
      <c r="KXL31" s="569"/>
      <c r="KXM31" s="569"/>
      <c r="KXN31" s="569"/>
      <c r="KXO31" s="569"/>
      <c r="KXP31" s="569"/>
      <c r="KXQ31" s="569"/>
      <c r="KXR31" s="569"/>
      <c r="KXS31" s="569"/>
      <c r="KXT31" s="569"/>
      <c r="KXU31" s="569"/>
      <c r="KXV31" s="569"/>
      <c r="KXW31" s="569"/>
      <c r="KXX31" s="569"/>
      <c r="KXY31" s="569"/>
      <c r="KXZ31" s="569"/>
      <c r="KYA31" s="569"/>
      <c r="KYB31" s="569"/>
      <c r="KYC31" s="569"/>
      <c r="KYD31" s="569"/>
      <c r="KYE31" s="569"/>
      <c r="KYF31" s="569"/>
      <c r="KYG31" s="569"/>
      <c r="KYH31" s="569"/>
      <c r="KYI31" s="569"/>
      <c r="KYJ31" s="569"/>
      <c r="KYK31" s="569"/>
      <c r="KYL31" s="569"/>
      <c r="KYM31" s="569"/>
      <c r="KYN31" s="569"/>
      <c r="KYO31" s="569"/>
      <c r="KYP31" s="569"/>
      <c r="KYQ31" s="569"/>
      <c r="KYR31" s="569"/>
      <c r="KYS31" s="569"/>
      <c r="KYT31" s="569"/>
      <c r="KYU31" s="569"/>
      <c r="KYV31" s="569"/>
      <c r="KYW31" s="569"/>
      <c r="KYX31" s="569"/>
      <c r="KYY31" s="569"/>
      <c r="KYZ31" s="569"/>
      <c r="KZA31" s="569"/>
      <c r="KZB31" s="569"/>
      <c r="KZC31" s="569"/>
      <c r="KZD31" s="569"/>
      <c r="KZE31" s="569"/>
      <c r="KZF31" s="569"/>
      <c r="KZG31" s="569"/>
      <c r="KZH31" s="569"/>
      <c r="KZI31" s="569"/>
      <c r="KZJ31" s="569"/>
      <c r="KZK31" s="569"/>
      <c r="KZL31" s="569"/>
      <c r="KZM31" s="569"/>
      <c r="KZN31" s="569"/>
      <c r="KZO31" s="569"/>
      <c r="KZP31" s="569"/>
      <c r="KZQ31" s="569"/>
      <c r="KZR31" s="569"/>
      <c r="KZS31" s="569"/>
      <c r="KZT31" s="569"/>
      <c r="KZU31" s="569"/>
      <c r="KZV31" s="569"/>
      <c r="KZW31" s="569"/>
      <c r="KZX31" s="569"/>
      <c r="KZY31" s="569"/>
      <c r="KZZ31" s="569"/>
      <c r="LAA31" s="569"/>
      <c r="LAB31" s="569"/>
      <c r="LAC31" s="569"/>
      <c r="LAD31" s="569"/>
      <c r="LAE31" s="569"/>
      <c r="LAF31" s="569"/>
      <c r="LAG31" s="569"/>
      <c r="LAH31" s="569"/>
      <c r="LAI31" s="569"/>
      <c r="LAJ31" s="569"/>
      <c r="LAK31" s="569"/>
      <c r="LAL31" s="569"/>
      <c r="LAM31" s="569"/>
      <c r="LAN31" s="569"/>
      <c r="LAO31" s="569"/>
      <c r="LAP31" s="569"/>
      <c r="LAQ31" s="569"/>
      <c r="LAR31" s="569"/>
      <c r="LAS31" s="569"/>
      <c r="LAT31" s="569"/>
      <c r="LAU31" s="569"/>
      <c r="LAV31" s="569"/>
      <c r="LAW31" s="569"/>
      <c r="LAX31" s="569"/>
      <c r="LAY31" s="569"/>
      <c r="LAZ31" s="569"/>
      <c r="LBA31" s="569"/>
      <c r="LBB31" s="569"/>
      <c r="LBC31" s="569"/>
      <c r="LBD31" s="569"/>
      <c r="LBE31" s="569"/>
      <c r="LBF31" s="569"/>
      <c r="LBG31" s="569"/>
      <c r="LBH31" s="569"/>
      <c r="LBI31" s="569"/>
      <c r="LBJ31" s="569"/>
      <c r="LBK31" s="569"/>
      <c r="LBL31" s="569"/>
      <c r="LBM31" s="569"/>
      <c r="LBN31" s="569"/>
      <c r="LBO31" s="569"/>
      <c r="LBP31" s="569"/>
      <c r="LBQ31" s="569"/>
      <c r="LBR31" s="569"/>
      <c r="LBS31" s="569"/>
      <c r="LBT31" s="569"/>
      <c r="LBU31" s="569"/>
      <c r="LBV31" s="569"/>
      <c r="LBW31" s="569"/>
      <c r="LBX31" s="569"/>
      <c r="LBY31" s="569"/>
      <c r="LBZ31" s="569"/>
      <c r="LCA31" s="569"/>
      <c r="LCB31" s="569"/>
      <c r="LCC31" s="569"/>
      <c r="LCD31" s="569"/>
      <c r="LCE31" s="569"/>
      <c r="LCF31" s="569"/>
      <c r="LCG31" s="569"/>
      <c r="LCH31" s="569"/>
      <c r="LCI31" s="569"/>
      <c r="LCJ31" s="569"/>
      <c r="LCK31" s="569"/>
      <c r="LCL31" s="569"/>
      <c r="LCM31" s="569"/>
      <c r="LCN31" s="569"/>
      <c r="LCO31" s="569"/>
      <c r="LCP31" s="569"/>
      <c r="LCQ31" s="569"/>
      <c r="LCR31" s="569"/>
      <c r="LCS31" s="569"/>
      <c r="LCT31" s="569"/>
      <c r="LCU31" s="569"/>
      <c r="LCV31" s="569"/>
      <c r="LCW31" s="569"/>
      <c r="LCX31" s="569"/>
      <c r="LCY31" s="569"/>
      <c r="LCZ31" s="569"/>
      <c r="LDA31" s="569"/>
      <c r="LDB31" s="569"/>
      <c r="LDC31" s="569"/>
      <c r="LDD31" s="569"/>
      <c r="LDE31" s="569"/>
      <c r="LDF31" s="569"/>
      <c r="LDG31" s="569"/>
      <c r="LDH31" s="569"/>
      <c r="LDI31" s="569"/>
      <c r="LDJ31" s="569"/>
      <c r="LDK31" s="569"/>
      <c r="LDL31" s="569"/>
      <c r="LDM31" s="569"/>
      <c r="LDN31" s="569"/>
      <c r="LDO31" s="569"/>
      <c r="LDP31" s="569"/>
      <c r="LDQ31" s="569"/>
      <c r="LDR31" s="569"/>
      <c r="LDS31" s="569"/>
      <c r="LDT31" s="569"/>
      <c r="LDU31" s="569"/>
      <c r="LDV31" s="569"/>
      <c r="LDW31" s="569"/>
      <c r="LDX31" s="569"/>
      <c r="LDY31" s="569"/>
      <c r="LDZ31" s="569"/>
      <c r="LEA31" s="569"/>
      <c r="LEB31" s="569"/>
      <c r="LEC31" s="569"/>
      <c r="LED31" s="569"/>
      <c r="LEE31" s="569"/>
      <c r="LEF31" s="569"/>
      <c r="LEG31" s="569"/>
      <c r="LEH31" s="569"/>
      <c r="LEI31" s="569"/>
      <c r="LEJ31" s="569"/>
      <c r="LEK31" s="569"/>
      <c r="LEL31" s="569"/>
      <c r="LEM31" s="569"/>
      <c r="LEN31" s="569"/>
      <c r="LEO31" s="569"/>
      <c r="LEP31" s="569"/>
      <c r="LEQ31" s="569"/>
      <c r="LER31" s="569"/>
      <c r="LES31" s="569"/>
      <c r="LET31" s="569"/>
      <c r="LEU31" s="569"/>
      <c r="LEV31" s="569"/>
      <c r="LEW31" s="569"/>
      <c r="LEX31" s="569"/>
      <c r="LEY31" s="569"/>
      <c r="LEZ31" s="569"/>
      <c r="LFA31" s="569"/>
      <c r="LFB31" s="569"/>
      <c r="LFC31" s="569"/>
      <c r="LFD31" s="569"/>
      <c r="LFE31" s="569"/>
      <c r="LFF31" s="569"/>
      <c r="LFG31" s="569"/>
      <c r="LFH31" s="569"/>
      <c r="LFI31" s="569"/>
      <c r="LFJ31" s="569"/>
      <c r="LFK31" s="569"/>
      <c r="LFL31" s="569"/>
      <c r="LFM31" s="569"/>
      <c r="LFN31" s="569"/>
      <c r="LFO31" s="569"/>
      <c r="LFP31" s="569"/>
      <c r="LFQ31" s="569"/>
      <c r="LFR31" s="569"/>
      <c r="LFS31" s="569"/>
      <c r="LFT31" s="569"/>
      <c r="LFU31" s="569"/>
      <c r="LFV31" s="569"/>
      <c r="LFW31" s="569"/>
      <c r="LFX31" s="569"/>
      <c r="LFY31" s="569"/>
      <c r="LFZ31" s="569"/>
      <c r="LGA31" s="569"/>
      <c r="LGB31" s="569"/>
      <c r="LGC31" s="569"/>
      <c r="LGD31" s="569"/>
      <c r="LGE31" s="569"/>
      <c r="LGF31" s="569"/>
      <c r="LGG31" s="569"/>
      <c r="LGH31" s="569"/>
      <c r="LGI31" s="569"/>
      <c r="LGJ31" s="569"/>
      <c r="LGK31" s="569"/>
      <c r="LGL31" s="569"/>
      <c r="LGM31" s="569"/>
      <c r="LGN31" s="569"/>
      <c r="LGO31" s="569"/>
      <c r="LGP31" s="569"/>
      <c r="LGQ31" s="569"/>
      <c r="LGR31" s="569"/>
      <c r="LGS31" s="569"/>
      <c r="LGT31" s="569"/>
      <c r="LGU31" s="569"/>
      <c r="LGV31" s="569"/>
      <c r="LGW31" s="569"/>
      <c r="LGX31" s="569"/>
      <c r="LGY31" s="569"/>
      <c r="LGZ31" s="569"/>
      <c r="LHA31" s="569"/>
      <c r="LHB31" s="569"/>
      <c r="LHC31" s="569"/>
      <c r="LHD31" s="569"/>
      <c r="LHE31" s="569"/>
      <c r="LHF31" s="569"/>
      <c r="LHG31" s="569"/>
      <c r="LHH31" s="569"/>
      <c r="LHI31" s="569"/>
      <c r="LHJ31" s="569"/>
      <c r="LHK31" s="569"/>
      <c r="LHL31" s="569"/>
      <c r="LHM31" s="569"/>
      <c r="LHN31" s="569"/>
      <c r="LHO31" s="569"/>
      <c r="LHP31" s="569"/>
      <c r="LHQ31" s="569"/>
      <c r="LHR31" s="569"/>
      <c r="LHS31" s="569"/>
      <c r="LHT31" s="569"/>
      <c r="LHU31" s="569"/>
      <c r="LHV31" s="569"/>
      <c r="LHW31" s="569"/>
      <c r="LHX31" s="569"/>
      <c r="LHY31" s="569"/>
      <c r="LHZ31" s="569"/>
      <c r="LIA31" s="569"/>
      <c r="LIB31" s="569"/>
      <c r="LIC31" s="569"/>
      <c r="LID31" s="569"/>
      <c r="LIE31" s="569"/>
      <c r="LIF31" s="569"/>
      <c r="LIG31" s="569"/>
      <c r="LIH31" s="569"/>
      <c r="LII31" s="569"/>
      <c r="LIJ31" s="569"/>
      <c r="LIK31" s="569"/>
      <c r="LIL31" s="569"/>
      <c r="LIM31" s="569"/>
      <c r="LIN31" s="569"/>
      <c r="LIO31" s="569"/>
      <c r="LIP31" s="569"/>
      <c r="LIQ31" s="569"/>
      <c r="LIR31" s="569"/>
      <c r="LIS31" s="569"/>
      <c r="LIT31" s="569"/>
      <c r="LIU31" s="569"/>
      <c r="LIV31" s="569"/>
      <c r="LIW31" s="569"/>
      <c r="LIX31" s="569"/>
      <c r="LIY31" s="569"/>
      <c r="LIZ31" s="569"/>
      <c r="LJA31" s="569"/>
      <c r="LJB31" s="569"/>
      <c r="LJC31" s="569"/>
      <c r="LJD31" s="569"/>
      <c r="LJE31" s="569"/>
      <c r="LJF31" s="569"/>
      <c r="LJG31" s="569"/>
      <c r="LJH31" s="569"/>
      <c r="LJI31" s="569"/>
      <c r="LJJ31" s="569"/>
      <c r="LJK31" s="569"/>
      <c r="LJL31" s="569"/>
      <c r="LJM31" s="569"/>
      <c r="LJN31" s="569"/>
      <c r="LJO31" s="569"/>
      <c r="LJP31" s="569"/>
      <c r="LJQ31" s="569"/>
      <c r="LJR31" s="569"/>
      <c r="LJS31" s="569"/>
      <c r="LJT31" s="569"/>
      <c r="LJU31" s="569"/>
      <c r="LJV31" s="569"/>
      <c r="LJW31" s="569"/>
      <c r="LJX31" s="569"/>
      <c r="LJY31" s="569"/>
      <c r="LJZ31" s="569"/>
      <c r="LKA31" s="569"/>
      <c r="LKB31" s="569"/>
      <c r="LKC31" s="569"/>
      <c r="LKD31" s="569"/>
      <c r="LKE31" s="569"/>
      <c r="LKF31" s="569"/>
      <c r="LKG31" s="569"/>
      <c r="LKH31" s="569"/>
      <c r="LKI31" s="569"/>
      <c r="LKJ31" s="569"/>
      <c r="LKK31" s="569"/>
      <c r="LKL31" s="569"/>
      <c r="LKM31" s="569"/>
      <c r="LKN31" s="569"/>
      <c r="LKO31" s="569"/>
      <c r="LKP31" s="569"/>
      <c r="LKQ31" s="569"/>
      <c r="LKR31" s="569"/>
      <c r="LKS31" s="569"/>
      <c r="LKT31" s="569"/>
      <c r="LKU31" s="569"/>
      <c r="LKV31" s="569"/>
      <c r="LKW31" s="569"/>
      <c r="LKX31" s="569"/>
      <c r="LKY31" s="569"/>
      <c r="LKZ31" s="569"/>
      <c r="LLA31" s="569"/>
      <c r="LLB31" s="569"/>
      <c r="LLC31" s="569"/>
      <c r="LLD31" s="569"/>
      <c r="LLE31" s="569"/>
      <c r="LLF31" s="569"/>
      <c r="LLG31" s="569"/>
      <c r="LLH31" s="569"/>
      <c r="LLI31" s="569"/>
      <c r="LLJ31" s="569"/>
      <c r="LLK31" s="569"/>
      <c r="LLL31" s="569"/>
      <c r="LLM31" s="569"/>
      <c r="LLN31" s="569"/>
      <c r="LLO31" s="569"/>
      <c r="LLP31" s="569"/>
      <c r="LLQ31" s="569"/>
      <c r="LLR31" s="569"/>
      <c r="LLS31" s="569"/>
      <c r="LLT31" s="569"/>
      <c r="LLU31" s="569"/>
      <c r="LLV31" s="569"/>
      <c r="LLW31" s="569"/>
      <c r="LLX31" s="569"/>
      <c r="LLY31" s="569"/>
      <c r="LLZ31" s="569"/>
      <c r="LMA31" s="569"/>
      <c r="LMB31" s="569"/>
      <c r="LMC31" s="569"/>
      <c r="LMD31" s="569"/>
      <c r="LME31" s="569"/>
      <c r="LMF31" s="569"/>
      <c r="LMG31" s="569"/>
      <c r="LMH31" s="569"/>
      <c r="LMI31" s="569"/>
      <c r="LMJ31" s="569"/>
      <c r="LMK31" s="569"/>
      <c r="LML31" s="569"/>
      <c r="LMM31" s="569"/>
      <c r="LMN31" s="569"/>
      <c r="LMO31" s="569"/>
      <c r="LMP31" s="569"/>
      <c r="LMQ31" s="569"/>
      <c r="LMR31" s="569"/>
      <c r="LMS31" s="569"/>
      <c r="LMT31" s="569"/>
      <c r="LMU31" s="569"/>
      <c r="LMV31" s="569"/>
      <c r="LMW31" s="569"/>
      <c r="LMX31" s="569"/>
      <c r="LMY31" s="569"/>
      <c r="LMZ31" s="569"/>
      <c r="LNA31" s="569"/>
      <c r="LNB31" s="569"/>
      <c r="LNC31" s="569"/>
      <c r="LND31" s="569"/>
      <c r="LNE31" s="569"/>
      <c r="LNF31" s="569"/>
      <c r="LNG31" s="569"/>
      <c r="LNH31" s="569"/>
      <c r="LNI31" s="569"/>
      <c r="LNJ31" s="569"/>
      <c r="LNK31" s="569"/>
      <c r="LNL31" s="569"/>
      <c r="LNM31" s="569"/>
      <c r="LNN31" s="569"/>
      <c r="LNO31" s="569"/>
      <c r="LNP31" s="569"/>
      <c r="LNQ31" s="569"/>
      <c r="LNR31" s="569"/>
      <c r="LNS31" s="569"/>
      <c r="LNT31" s="569"/>
      <c r="LNU31" s="569"/>
      <c r="LNV31" s="569"/>
      <c r="LNW31" s="569"/>
      <c r="LNX31" s="569"/>
      <c r="LNY31" s="569"/>
      <c r="LNZ31" s="569"/>
      <c r="LOA31" s="569"/>
      <c r="LOB31" s="569"/>
      <c r="LOC31" s="569"/>
      <c r="LOD31" s="569"/>
      <c r="LOE31" s="569"/>
      <c r="LOF31" s="569"/>
      <c r="LOG31" s="569"/>
      <c r="LOH31" s="569"/>
      <c r="LOI31" s="569"/>
      <c r="LOJ31" s="569"/>
      <c r="LOK31" s="569"/>
      <c r="LOL31" s="569"/>
      <c r="LOM31" s="569"/>
      <c r="LON31" s="569"/>
      <c r="LOO31" s="569"/>
      <c r="LOP31" s="569"/>
      <c r="LOQ31" s="569"/>
      <c r="LOR31" s="569"/>
      <c r="LOS31" s="569"/>
      <c r="LOT31" s="569"/>
      <c r="LOU31" s="569"/>
      <c r="LOV31" s="569"/>
      <c r="LOW31" s="569"/>
      <c r="LOX31" s="569"/>
      <c r="LOY31" s="569"/>
      <c r="LOZ31" s="569"/>
      <c r="LPA31" s="569"/>
      <c r="LPB31" s="569"/>
      <c r="LPC31" s="569"/>
      <c r="LPD31" s="569"/>
      <c r="LPE31" s="569"/>
      <c r="LPF31" s="569"/>
      <c r="LPG31" s="569"/>
      <c r="LPH31" s="569"/>
      <c r="LPI31" s="569"/>
      <c r="LPJ31" s="569"/>
      <c r="LPK31" s="569"/>
      <c r="LPL31" s="569"/>
      <c r="LPM31" s="569"/>
      <c r="LPN31" s="569"/>
      <c r="LPO31" s="569"/>
      <c r="LPP31" s="569"/>
      <c r="LPQ31" s="569"/>
      <c r="LPR31" s="569"/>
      <c r="LPS31" s="569"/>
      <c r="LPT31" s="569"/>
      <c r="LPU31" s="569"/>
      <c r="LPV31" s="569"/>
      <c r="LPW31" s="569"/>
      <c r="LPX31" s="569"/>
      <c r="LPY31" s="569"/>
      <c r="LPZ31" s="569"/>
      <c r="LQA31" s="569"/>
      <c r="LQB31" s="569"/>
      <c r="LQC31" s="569"/>
      <c r="LQD31" s="569"/>
      <c r="LQE31" s="569"/>
      <c r="LQF31" s="569"/>
      <c r="LQG31" s="569"/>
      <c r="LQH31" s="569"/>
      <c r="LQI31" s="569"/>
      <c r="LQJ31" s="569"/>
      <c r="LQK31" s="569"/>
      <c r="LQL31" s="569"/>
      <c r="LQM31" s="569"/>
      <c r="LQN31" s="569"/>
      <c r="LQO31" s="569"/>
      <c r="LQP31" s="569"/>
      <c r="LQQ31" s="569"/>
      <c r="LQR31" s="569"/>
      <c r="LQS31" s="569"/>
      <c r="LQT31" s="569"/>
      <c r="LQU31" s="569"/>
      <c r="LQV31" s="569"/>
      <c r="LQW31" s="569"/>
      <c r="LQX31" s="569"/>
      <c r="LQY31" s="569"/>
      <c r="LQZ31" s="569"/>
      <c r="LRA31" s="569"/>
      <c r="LRB31" s="569"/>
      <c r="LRC31" s="569"/>
      <c r="LRD31" s="569"/>
      <c r="LRE31" s="569"/>
      <c r="LRF31" s="569"/>
      <c r="LRG31" s="569"/>
      <c r="LRH31" s="569"/>
      <c r="LRI31" s="569"/>
      <c r="LRJ31" s="569"/>
      <c r="LRK31" s="569"/>
      <c r="LRL31" s="569"/>
      <c r="LRM31" s="569"/>
      <c r="LRN31" s="569"/>
      <c r="LRO31" s="569"/>
      <c r="LRP31" s="569"/>
      <c r="LRQ31" s="569"/>
      <c r="LRR31" s="569"/>
      <c r="LRS31" s="569"/>
      <c r="LRT31" s="569"/>
      <c r="LRU31" s="569"/>
      <c r="LRV31" s="569"/>
      <c r="LRW31" s="569"/>
      <c r="LRX31" s="569"/>
      <c r="LRY31" s="569"/>
      <c r="LRZ31" s="569"/>
      <c r="LSA31" s="569"/>
      <c r="LSB31" s="569"/>
      <c r="LSC31" s="569"/>
      <c r="LSD31" s="569"/>
      <c r="LSE31" s="569"/>
      <c r="LSF31" s="569"/>
      <c r="LSG31" s="569"/>
      <c r="LSH31" s="569"/>
      <c r="LSI31" s="569"/>
      <c r="LSJ31" s="569"/>
      <c r="LSK31" s="569"/>
      <c r="LSL31" s="569"/>
      <c r="LSM31" s="569"/>
      <c r="LSN31" s="569"/>
      <c r="LSO31" s="569"/>
      <c r="LSP31" s="569"/>
      <c r="LSQ31" s="569"/>
      <c r="LSR31" s="569"/>
      <c r="LSS31" s="569"/>
      <c r="LST31" s="569"/>
      <c r="LSU31" s="569"/>
      <c r="LSV31" s="569"/>
      <c r="LSW31" s="569"/>
      <c r="LSX31" s="569"/>
      <c r="LSY31" s="569"/>
      <c r="LSZ31" s="569"/>
      <c r="LTA31" s="569"/>
      <c r="LTB31" s="569"/>
      <c r="LTC31" s="569"/>
      <c r="LTD31" s="569"/>
      <c r="LTE31" s="569"/>
      <c r="LTF31" s="569"/>
      <c r="LTG31" s="569"/>
      <c r="LTH31" s="569"/>
      <c r="LTI31" s="569"/>
      <c r="LTJ31" s="569"/>
      <c r="LTK31" s="569"/>
      <c r="LTL31" s="569"/>
      <c r="LTM31" s="569"/>
      <c r="LTN31" s="569"/>
      <c r="LTO31" s="569"/>
      <c r="LTP31" s="569"/>
      <c r="LTQ31" s="569"/>
      <c r="LTR31" s="569"/>
      <c r="LTS31" s="569"/>
      <c r="LTT31" s="569"/>
      <c r="LTU31" s="569"/>
      <c r="LTV31" s="569"/>
      <c r="LTW31" s="569"/>
      <c r="LTX31" s="569"/>
      <c r="LTY31" s="569"/>
      <c r="LTZ31" s="569"/>
      <c r="LUA31" s="569"/>
      <c r="LUB31" s="569"/>
      <c r="LUC31" s="569"/>
      <c r="LUD31" s="569"/>
      <c r="LUE31" s="569"/>
      <c r="LUF31" s="569"/>
      <c r="LUG31" s="569"/>
      <c r="LUH31" s="569"/>
      <c r="LUI31" s="569"/>
      <c r="LUJ31" s="569"/>
      <c r="LUK31" s="569"/>
      <c r="LUL31" s="569"/>
      <c r="LUM31" s="569"/>
      <c r="LUN31" s="569"/>
      <c r="LUO31" s="569"/>
      <c r="LUP31" s="569"/>
      <c r="LUQ31" s="569"/>
      <c r="LUR31" s="569"/>
      <c r="LUS31" s="569"/>
      <c r="LUT31" s="569"/>
      <c r="LUU31" s="569"/>
      <c r="LUV31" s="569"/>
      <c r="LUW31" s="569"/>
      <c r="LUX31" s="569"/>
      <c r="LUY31" s="569"/>
      <c r="LUZ31" s="569"/>
      <c r="LVA31" s="569"/>
      <c r="LVB31" s="569"/>
      <c r="LVC31" s="569"/>
      <c r="LVD31" s="569"/>
      <c r="LVE31" s="569"/>
      <c r="LVF31" s="569"/>
      <c r="LVG31" s="569"/>
      <c r="LVH31" s="569"/>
      <c r="LVI31" s="569"/>
      <c r="LVJ31" s="569"/>
      <c r="LVK31" s="569"/>
      <c r="LVL31" s="569"/>
      <c r="LVM31" s="569"/>
      <c r="LVN31" s="569"/>
      <c r="LVO31" s="569"/>
      <c r="LVP31" s="569"/>
      <c r="LVQ31" s="569"/>
      <c r="LVR31" s="569"/>
      <c r="LVS31" s="569"/>
      <c r="LVT31" s="569"/>
      <c r="LVU31" s="569"/>
      <c r="LVV31" s="569"/>
      <c r="LVW31" s="569"/>
      <c r="LVX31" s="569"/>
      <c r="LVY31" s="569"/>
      <c r="LVZ31" s="569"/>
      <c r="LWA31" s="569"/>
      <c r="LWB31" s="569"/>
      <c r="LWC31" s="569"/>
      <c r="LWD31" s="569"/>
      <c r="LWE31" s="569"/>
      <c r="LWF31" s="569"/>
      <c r="LWG31" s="569"/>
      <c r="LWH31" s="569"/>
      <c r="LWI31" s="569"/>
      <c r="LWJ31" s="569"/>
      <c r="LWK31" s="569"/>
      <c r="LWL31" s="569"/>
      <c r="LWM31" s="569"/>
      <c r="LWN31" s="569"/>
      <c r="LWO31" s="569"/>
      <c r="LWP31" s="569"/>
      <c r="LWQ31" s="569"/>
      <c r="LWR31" s="569"/>
      <c r="LWS31" s="569"/>
      <c r="LWT31" s="569"/>
      <c r="LWU31" s="569"/>
      <c r="LWV31" s="569"/>
      <c r="LWW31" s="569"/>
      <c r="LWX31" s="569"/>
      <c r="LWY31" s="569"/>
      <c r="LWZ31" s="569"/>
      <c r="LXA31" s="569"/>
      <c r="LXB31" s="569"/>
      <c r="LXC31" s="569"/>
      <c r="LXD31" s="569"/>
      <c r="LXE31" s="569"/>
      <c r="LXF31" s="569"/>
      <c r="LXG31" s="569"/>
      <c r="LXH31" s="569"/>
      <c r="LXI31" s="569"/>
      <c r="LXJ31" s="569"/>
      <c r="LXK31" s="569"/>
      <c r="LXL31" s="569"/>
      <c r="LXM31" s="569"/>
      <c r="LXN31" s="569"/>
      <c r="LXO31" s="569"/>
      <c r="LXP31" s="569"/>
      <c r="LXQ31" s="569"/>
      <c r="LXR31" s="569"/>
      <c r="LXS31" s="569"/>
      <c r="LXT31" s="569"/>
      <c r="LXU31" s="569"/>
      <c r="LXV31" s="569"/>
      <c r="LXW31" s="569"/>
      <c r="LXX31" s="569"/>
      <c r="LXY31" s="569"/>
      <c r="LXZ31" s="569"/>
      <c r="LYA31" s="569"/>
      <c r="LYB31" s="569"/>
      <c r="LYC31" s="569"/>
      <c r="LYD31" s="569"/>
      <c r="LYE31" s="569"/>
      <c r="LYF31" s="569"/>
      <c r="LYG31" s="569"/>
      <c r="LYH31" s="569"/>
      <c r="LYI31" s="569"/>
      <c r="LYJ31" s="569"/>
      <c r="LYK31" s="569"/>
      <c r="LYL31" s="569"/>
      <c r="LYM31" s="569"/>
      <c r="LYN31" s="569"/>
      <c r="LYO31" s="569"/>
      <c r="LYP31" s="569"/>
      <c r="LYQ31" s="569"/>
      <c r="LYR31" s="569"/>
      <c r="LYS31" s="569"/>
      <c r="LYT31" s="569"/>
      <c r="LYU31" s="569"/>
      <c r="LYV31" s="569"/>
      <c r="LYW31" s="569"/>
      <c r="LYX31" s="569"/>
      <c r="LYY31" s="569"/>
      <c r="LYZ31" s="569"/>
      <c r="LZA31" s="569"/>
      <c r="LZB31" s="569"/>
      <c r="LZC31" s="569"/>
      <c r="LZD31" s="569"/>
      <c r="LZE31" s="569"/>
      <c r="LZF31" s="569"/>
      <c r="LZG31" s="569"/>
      <c r="LZH31" s="569"/>
      <c r="LZI31" s="569"/>
      <c r="LZJ31" s="569"/>
      <c r="LZK31" s="569"/>
      <c r="LZL31" s="569"/>
      <c r="LZM31" s="569"/>
      <c r="LZN31" s="569"/>
      <c r="LZO31" s="569"/>
      <c r="LZP31" s="569"/>
      <c r="LZQ31" s="569"/>
      <c r="LZR31" s="569"/>
      <c r="LZS31" s="569"/>
      <c r="LZT31" s="569"/>
      <c r="LZU31" s="569"/>
      <c r="LZV31" s="569"/>
      <c r="LZW31" s="569"/>
      <c r="LZX31" s="569"/>
      <c r="LZY31" s="569"/>
      <c r="LZZ31" s="569"/>
      <c r="MAA31" s="569"/>
      <c r="MAB31" s="569"/>
      <c r="MAC31" s="569"/>
      <c r="MAD31" s="569"/>
      <c r="MAE31" s="569"/>
      <c r="MAF31" s="569"/>
      <c r="MAG31" s="569"/>
      <c r="MAH31" s="569"/>
      <c r="MAI31" s="569"/>
      <c r="MAJ31" s="569"/>
      <c r="MAK31" s="569"/>
      <c r="MAL31" s="569"/>
      <c r="MAM31" s="569"/>
      <c r="MAN31" s="569"/>
      <c r="MAO31" s="569"/>
      <c r="MAP31" s="569"/>
      <c r="MAQ31" s="569"/>
      <c r="MAR31" s="569"/>
      <c r="MAS31" s="569"/>
      <c r="MAT31" s="569"/>
      <c r="MAU31" s="569"/>
      <c r="MAV31" s="569"/>
      <c r="MAW31" s="569"/>
      <c r="MAX31" s="569"/>
      <c r="MAY31" s="569"/>
      <c r="MAZ31" s="569"/>
      <c r="MBA31" s="569"/>
      <c r="MBB31" s="569"/>
      <c r="MBC31" s="569"/>
      <c r="MBD31" s="569"/>
      <c r="MBE31" s="569"/>
      <c r="MBF31" s="569"/>
      <c r="MBG31" s="569"/>
      <c r="MBH31" s="569"/>
      <c r="MBI31" s="569"/>
      <c r="MBJ31" s="569"/>
      <c r="MBK31" s="569"/>
      <c r="MBL31" s="569"/>
      <c r="MBM31" s="569"/>
      <c r="MBN31" s="569"/>
      <c r="MBO31" s="569"/>
      <c r="MBP31" s="569"/>
      <c r="MBQ31" s="569"/>
      <c r="MBR31" s="569"/>
      <c r="MBS31" s="569"/>
      <c r="MBT31" s="569"/>
      <c r="MBU31" s="569"/>
      <c r="MBV31" s="569"/>
      <c r="MBW31" s="569"/>
      <c r="MBX31" s="569"/>
      <c r="MBY31" s="569"/>
      <c r="MBZ31" s="569"/>
      <c r="MCA31" s="569"/>
      <c r="MCB31" s="569"/>
      <c r="MCC31" s="569"/>
      <c r="MCD31" s="569"/>
      <c r="MCE31" s="569"/>
      <c r="MCF31" s="569"/>
      <c r="MCG31" s="569"/>
      <c r="MCH31" s="569"/>
      <c r="MCI31" s="569"/>
      <c r="MCJ31" s="569"/>
      <c r="MCK31" s="569"/>
      <c r="MCL31" s="569"/>
      <c r="MCM31" s="569"/>
      <c r="MCN31" s="569"/>
      <c r="MCO31" s="569"/>
      <c r="MCP31" s="569"/>
      <c r="MCQ31" s="569"/>
      <c r="MCR31" s="569"/>
      <c r="MCS31" s="569"/>
      <c r="MCT31" s="569"/>
      <c r="MCU31" s="569"/>
      <c r="MCV31" s="569"/>
      <c r="MCW31" s="569"/>
      <c r="MCX31" s="569"/>
      <c r="MCY31" s="569"/>
      <c r="MCZ31" s="569"/>
      <c r="MDA31" s="569"/>
      <c r="MDB31" s="569"/>
      <c r="MDC31" s="569"/>
      <c r="MDD31" s="569"/>
      <c r="MDE31" s="569"/>
      <c r="MDF31" s="569"/>
      <c r="MDG31" s="569"/>
      <c r="MDH31" s="569"/>
      <c r="MDI31" s="569"/>
      <c r="MDJ31" s="569"/>
      <c r="MDK31" s="569"/>
      <c r="MDL31" s="569"/>
      <c r="MDM31" s="569"/>
      <c r="MDN31" s="569"/>
      <c r="MDO31" s="569"/>
      <c r="MDP31" s="569"/>
      <c r="MDQ31" s="569"/>
      <c r="MDR31" s="569"/>
      <c r="MDS31" s="569"/>
      <c r="MDT31" s="569"/>
      <c r="MDU31" s="569"/>
      <c r="MDV31" s="569"/>
      <c r="MDW31" s="569"/>
      <c r="MDX31" s="569"/>
      <c r="MDY31" s="569"/>
      <c r="MDZ31" s="569"/>
      <c r="MEA31" s="569"/>
      <c r="MEB31" s="569"/>
      <c r="MEC31" s="569"/>
      <c r="MED31" s="569"/>
      <c r="MEE31" s="569"/>
      <c r="MEF31" s="569"/>
      <c r="MEG31" s="569"/>
      <c r="MEH31" s="569"/>
      <c r="MEI31" s="569"/>
      <c r="MEJ31" s="569"/>
      <c r="MEK31" s="569"/>
      <c r="MEL31" s="569"/>
      <c r="MEM31" s="569"/>
      <c r="MEN31" s="569"/>
      <c r="MEO31" s="569"/>
      <c r="MEP31" s="569"/>
      <c r="MEQ31" s="569"/>
      <c r="MER31" s="569"/>
      <c r="MES31" s="569"/>
      <c r="MET31" s="569"/>
      <c r="MEU31" s="569"/>
      <c r="MEV31" s="569"/>
      <c r="MEW31" s="569"/>
      <c r="MEX31" s="569"/>
      <c r="MEY31" s="569"/>
      <c r="MEZ31" s="569"/>
      <c r="MFA31" s="569"/>
      <c r="MFB31" s="569"/>
      <c r="MFC31" s="569"/>
      <c r="MFD31" s="569"/>
      <c r="MFE31" s="569"/>
      <c r="MFF31" s="569"/>
      <c r="MFG31" s="569"/>
      <c r="MFH31" s="569"/>
      <c r="MFI31" s="569"/>
      <c r="MFJ31" s="569"/>
      <c r="MFK31" s="569"/>
      <c r="MFL31" s="569"/>
      <c r="MFM31" s="569"/>
      <c r="MFN31" s="569"/>
      <c r="MFO31" s="569"/>
      <c r="MFP31" s="569"/>
      <c r="MFQ31" s="569"/>
      <c r="MFR31" s="569"/>
      <c r="MFS31" s="569"/>
      <c r="MFT31" s="569"/>
      <c r="MFU31" s="569"/>
      <c r="MFV31" s="569"/>
      <c r="MFW31" s="569"/>
      <c r="MFX31" s="569"/>
      <c r="MFY31" s="569"/>
      <c r="MFZ31" s="569"/>
      <c r="MGA31" s="569"/>
      <c r="MGB31" s="569"/>
      <c r="MGC31" s="569"/>
      <c r="MGD31" s="569"/>
      <c r="MGE31" s="569"/>
      <c r="MGF31" s="569"/>
      <c r="MGG31" s="569"/>
      <c r="MGH31" s="569"/>
      <c r="MGI31" s="569"/>
      <c r="MGJ31" s="569"/>
      <c r="MGK31" s="569"/>
      <c r="MGL31" s="569"/>
      <c r="MGM31" s="569"/>
      <c r="MGN31" s="569"/>
      <c r="MGO31" s="569"/>
      <c r="MGP31" s="569"/>
      <c r="MGQ31" s="569"/>
      <c r="MGR31" s="569"/>
      <c r="MGS31" s="569"/>
      <c r="MGT31" s="569"/>
      <c r="MGU31" s="569"/>
      <c r="MGV31" s="569"/>
      <c r="MGW31" s="569"/>
      <c r="MGX31" s="569"/>
      <c r="MGY31" s="569"/>
      <c r="MGZ31" s="569"/>
      <c r="MHA31" s="569"/>
      <c r="MHB31" s="569"/>
      <c r="MHC31" s="569"/>
      <c r="MHD31" s="569"/>
      <c r="MHE31" s="569"/>
      <c r="MHF31" s="569"/>
      <c r="MHG31" s="569"/>
      <c r="MHH31" s="569"/>
      <c r="MHI31" s="569"/>
      <c r="MHJ31" s="569"/>
      <c r="MHK31" s="569"/>
      <c r="MHL31" s="569"/>
      <c r="MHM31" s="569"/>
      <c r="MHN31" s="569"/>
      <c r="MHO31" s="569"/>
      <c r="MHP31" s="569"/>
      <c r="MHQ31" s="569"/>
      <c r="MHR31" s="569"/>
      <c r="MHS31" s="569"/>
      <c r="MHT31" s="569"/>
      <c r="MHU31" s="569"/>
      <c r="MHV31" s="569"/>
      <c r="MHW31" s="569"/>
      <c r="MHX31" s="569"/>
      <c r="MHY31" s="569"/>
      <c r="MHZ31" s="569"/>
      <c r="MIA31" s="569"/>
      <c r="MIB31" s="569"/>
      <c r="MIC31" s="569"/>
      <c r="MID31" s="569"/>
      <c r="MIE31" s="569"/>
      <c r="MIF31" s="569"/>
      <c r="MIG31" s="569"/>
      <c r="MIH31" s="569"/>
      <c r="MII31" s="569"/>
      <c r="MIJ31" s="569"/>
      <c r="MIK31" s="569"/>
      <c r="MIL31" s="569"/>
      <c r="MIM31" s="569"/>
      <c r="MIN31" s="569"/>
      <c r="MIO31" s="569"/>
      <c r="MIP31" s="569"/>
      <c r="MIQ31" s="569"/>
      <c r="MIR31" s="569"/>
      <c r="MIS31" s="569"/>
      <c r="MIT31" s="569"/>
      <c r="MIU31" s="569"/>
      <c r="MIV31" s="569"/>
      <c r="MIW31" s="569"/>
      <c r="MIX31" s="569"/>
      <c r="MIY31" s="569"/>
      <c r="MIZ31" s="569"/>
      <c r="MJA31" s="569"/>
      <c r="MJB31" s="569"/>
      <c r="MJC31" s="569"/>
      <c r="MJD31" s="569"/>
      <c r="MJE31" s="569"/>
      <c r="MJF31" s="569"/>
      <c r="MJG31" s="569"/>
      <c r="MJH31" s="569"/>
      <c r="MJI31" s="569"/>
      <c r="MJJ31" s="569"/>
      <c r="MJK31" s="569"/>
      <c r="MJL31" s="569"/>
      <c r="MJM31" s="569"/>
      <c r="MJN31" s="569"/>
      <c r="MJO31" s="569"/>
      <c r="MJP31" s="569"/>
      <c r="MJQ31" s="569"/>
      <c r="MJR31" s="569"/>
      <c r="MJS31" s="569"/>
      <c r="MJT31" s="569"/>
      <c r="MJU31" s="569"/>
      <c r="MJV31" s="569"/>
      <c r="MJW31" s="569"/>
      <c r="MJX31" s="569"/>
      <c r="MJY31" s="569"/>
      <c r="MJZ31" s="569"/>
      <c r="MKA31" s="569"/>
      <c r="MKB31" s="569"/>
      <c r="MKC31" s="569"/>
      <c r="MKD31" s="569"/>
      <c r="MKE31" s="569"/>
      <c r="MKF31" s="569"/>
      <c r="MKG31" s="569"/>
      <c r="MKH31" s="569"/>
      <c r="MKI31" s="569"/>
      <c r="MKJ31" s="569"/>
      <c r="MKK31" s="569"/>
      <c r="MKL31" s="569"/>
      <c r="MKM31" s="569"/>
      <c r="MKN31" s="569"/>
      <c r="MKO31" s="569"/>
      <c r="MKP31" s="569"/>
      <c r="MKQ31" s="569"/>
      <c r="MKR31" s="569"/>
      <c r="MKS31" s="569"/>
      <c r="MKT31" s="569"/>
      <c r="MKU31" s="569"/>
      <c r="MKV31" s="569"/>
      <c r="MKW31" s="569"/>
      <c r="MKX31" s="569"/>
      <c r="MKY31" s="569"/>
      <c r="MKZ31" s="569"/>
      <c r="MLA31" s="569"/>
      <c r="MLB31" s="569"/>
      <c r="MLC31" s="569"/>
      <c r="MLD31" s="569"/>
      <c r="MLE31" s="569"/>
      <c r="MLF31" s="569"/>
      <c r="MLG31" s="569"/>
      <c r="MLH31" s="569"/>
      <c r="MLI31" s="569"/>
      <c r="MLJ31" s="569"/>
      <c r="MLK31" s="569"/>
      <c r="MLL31" s="569"/>
      <c r="MLM31" s="569"/>
      <c r="MLN31" s="569"/>
      <c r="MLO31" s="569"/>
      <c r="MLP31" s="569"/>
      <c r="MLQ31" s="569"/>
      <c r="MLR31" s="569"/>
      <c r="MLS31" s="569"/>
      <c r="MLT31" s="569"/>
      <c r="MLU31" s="569"/>
      <c r="MLV31" s="569"/>
      <c r="MLW31" s="569"/>
      <c r="MLX31" s="569"/>
      <c r="MLY31" s="569"/>
      <c r="MLZ31" s="569"/>
      <c r="MMA31" s="569"/>
      <c r="MMB31" s="569"/>
      <c r="MMC31" s="569"/>
      <c r="MMD31" s="569"/>
      <c r="MME31" s="569"/>
      <c r="MMF31" s="569"/>
      <c r="MMG31" s="569"/>
      <c r="MMH31" s="569"/>
      <c r="MMI31" s="569"/>
      <c r="MMJ31" s="569"/>
      <c r="MMK31" s="569"/>
      <c r="MML31" s="569"/>
      <c r="MMM31" s="569"/>
      <c r="MMN31" s="569"/>
      <c r="MMO31" s="569"/>
      <c r="MMP31" s="569"/>
      <c r="MMQ31" s="569"/>
      <c r="MMR31" s="569"/>
      <c r="MMS31" s="569"/>
      <c r="MMT31" s="569"/>
      <c r="MMU31" s="569"/>
      <c r="MMV31" s="569"/>
      <c r="MMW31" s="569"/>
      <c r="MMX31" s="569"/>
      <c r="MMY31" s="569"/>
      <c r="MMZ31" s="569"/>
      <c r="MNA31" s="569"/>
      <c r="MNB31" s="569"/>
      <c r="MNC31" s="569"/>
      <c r="MND31" s="569"/>
      <c r="MNE31" s="569"/>
      <c r="MNF31" s="569"/>
      <c r="MNG31" s="569"/>
      <c r="MNH31" s="569"/>
      <c r="MNI31" s="569"/>
      <c r="MNJ31" s="569"/>
      <c r="MNK31" s="569"/>
      <c r="MNL31" s="569"/>
      <c r="MNM31" s="569"/>
      <c r="MNN31" s="569"/>
      <c r="MNO31" s="569"/>
      <c r="MNP31" s="569"/>
      <c r="MNQ31" s="569"/>
      <c r="MNR31" s="569"/>
      <c r="MNS31" s="569"/>
      <c r="MNT31" s="569"/>
      <c r="MNU31" s="569"/>
      <c r="MNV31" s="569"/>
      <c r="MNW31" s="569"/>
      <c r="MNX31" s="569"/>
      <c r="MNY31" s="569"/>
      <c r="MNZ31" s="569"/>
      <c r="MOA31" s="569"/>
      <c r="MOB31" s="569"/>
      <c r="MOC31" s="569"/>
      <c r="MOD31" s="569"/>
      <c r="MOE31" s="569"/>
      <c r="MOF31" s="569"/>
      <c r="MOG31" s="569"/>
      <c r="MOH31" s="569"/>
      <c r="MOI31" s="569"/>
      <c r="MOJ31" s="569"/>
      <c r="MOK31" s="569"/>
      <c r="MOL31" s="569"/>
      <c r="MOM31" s="569"/>
      <c r="MON31" s="569"/>
      <c r="MOO31" s="569"/>
      <c r="MOP31" s="569"/>
      <c r="MOQ31" s="569"/>
      <c r="MOR31" s="569"/>
      <c r="MOS31" s="569"/>
      <c r="MOT31" s="569"/>
      <c r="MOU31" s="569"/>
      <c r="MOV31" s="569"/>
      <c r="MOW31" s="569"/>
      <c r="MOX31" s="569"/>
      <c r="MOY31" s="569"/>
      <c r="MOZ31" s="569"/>
      <c r="MPA31" s="569"/>
      <c r="MPB31" s="569"/>
      <c r="MPC31" s="569"/>
      <c r="MPD31" s="569"/>
      <c r="MPE31" s="569"/>
      <c r="MPF31" s="569"/>
      <c r="MPG31" s="569"/>
      <c r="MPH31" s="569"/>
      <c r="MPI31" s="569"/>
      <c r="MPJ31" s="569"/>
      <c r="MPK31" s="569"/>
      <c r="MPL31" s="569"/>
      <c r="MPM31" s="569"/>
      <c r="MPN31" s="569"/>
      <c r="MPO31" s="569"/>
      <c r="MPP31" s="569"/>
      <c r="MPQ31" s="569"/>
      <c r="MPR31" s="569"/>
      <c r="MPS31" s="569"/>
      <c r="MPT31" s="569"/>
      <c r="MPU31" s="569"/>
      <c r="MPV31" s="569"/>
      <c r="MPW31" s="569"/>
      <c r="MPX31" s="569"/>
      <c r="MPY31" s="569"/>
      <c r="MPZ31" s="569"/>
      <c r="MQA31" s="569"/>
      <c r="MQB31" s="569"/>
      <c r="MQC31" s="569"/>
      <c r="MQD31" s="569"/>
      <c r="MQE31" s="569"/>
      <c r="MQF31" s="569"/>
      <c r="MQG31" s="569"/>
      <c r="MQH31" s="569"/>
      <c r="MQI31" s="569"/>
      <c r="MQJ31" s="569"/>
      <c r="MQK31" s="569"/>
      <c r="MQL31" s="569"/>
      <c r="MQM31" s="569"/>
      <c r="MQN31" s="569"/>
      <c r="MQO31" s="569"/>
      <c r="MQP31" s="569"/>
      <c r="MQQ31" s="569"/>
      <c r="MQR31" s="569"/>
      <c r="MQS31" s="569"/>
      <c r="MQT31" s="569"/>
      <c r="MQU31" s="569"/>
      <c r="MQV31" s="569"/>
      <c r="MQW31" s="569"/>
      <c r="MQX31" s="569"/>
      <c r="MQY31" s="569"/>
      <c r="MQZ31" s="569"/>
      <c r="MRA31" s="569"/>
      <c r="MRB31" s="569"/>
      <c r="MRC31" s="569"/>
      <c r="MRD31" s="569"/>
      <c r="MRE31" s="569"/>
      <c r="MRF31" s="569"/>
      <c r="MRG31" s="569"/>
      <c r="MRH31" s="569"/>
      <c r="MRI31" s="569"/>
      <c r="MRJ31" s="569"/>
      <c r="MRK31" s="569"/>
      <c r="MRL31" s="569"/>
      <c r="MRM31" s="569"/>
      <c r="MRN31" s="569"/>
      <c r="MRO31" s="569"/>
      <c r="MRP31" s="569"/>
      <c r="MRQ31" s="569"/>
      <c r="MRR31" s="569"/>
      <c r="MRS31" s="569"/>
      <c r="MRT31" s="569"/>
      <c r="MRU31" s="569"/>
      <c r="MRV31" s="569"/>
      <c r="MRW31" s="569"/>
      <c r="MRX31" s="569"/>
      <c r="MRY31" s="569"/>
      <c r="MRZ31" s="569"/>
      <c r="MSA31" s="569"/>
      <c r="MSB31" s="569"/>
      <c r="MSC31" s="569"/>
      <c r="MSD31" s="569"/>
      <c r="MSE31" s="569"/>
      <c r="MSF31" s="569"/>
      <c r="MSG31" s="569"/>
      <c r="MSH31" s="569"/>
      <c r="MSI31" s="569"/>
      <c r="MSJ31" s="569"/>
      <c r="MSK31" s="569"/>
      <c r="MSL31" s="569"/>
      <c r="MSM31" s="569"/>
      <c r="MSN31" s="569"/>
      <c r="MSO31" s="569"/>
      <c r="MSP31" s="569"/>
      <c r="MSQ31" s="569"/>
      <c r="MSR31" s="569"/>
      <c r="MSS31" s="569"/>
      <c r="MST31" s="569"/>
      <c r="MSU31" s="569"/>
      <c r="MSV31" s="569"/>
      <c r="MSW31" s="569"/>
      <c r="MSX31" s="569"/>
      <c r="MSY31" s="569"/>
      <c r="MSZ31" s="569"/>
      <c r="MTA31" s="569"/>
      <c r="MTB31" s="569"/>
      <c r="MTC31" s="569"/>
      <c r="MTD31" s="569"/>
      <c r="MTE31" s="569"/>
      <c r="MTF31" s="569"/>
      <c r="MTG31" s="569"/>
      <c r="MTH31" s="569"/>
      <c r="MTI31" s="569"/>
      <c r="MTJ31" s="569"/>
      <c r="MTK31" s="569"/>
      <c r="MTL31" s="569"/>
      <c r="MTM31" s="569"/>
      <c r="MTN31" s="569"/>
      <c r="MTO31" s="569"/>
      <c r="MTP31" s="569"/>
      <c r="MTQ31" s="569"/>
      <c r="MTR31" s="569"/>
      <c r="MTS31" s="569"/>
      <c r="MTT31" s="569"/>
      <c r="MTU31" s="569"/>
      <c r="MTV31" s="569"/>
      <c r="MTW31" s="569"/>
      <c r="MTX31" s="569"/>
      <c r="MTY31" s="569"/>
      <c r="MTZ31" s="569"/>
      <c r="MUA31" s="569"/>
      <c r="MUB31" s="569"/>
      <c r="MUC31" s="569"/>
      <c r="MUD31" s="569"/>
      <c r="MUE31" s="569"/>
      <c r="MUF31" s="569"/>
      <c r="MUG31" s="569"/>
      <c r="MUH31" s="569"/>
      <c r="MUI31" s="569"/>
      <c r="MUJ31" s="569"/>
      <c r="MUK31" s="569"/>
      <c r="MUL31" s="569"/>
      <c r="MUM31" s="569"/>
      <c r="MUN31" s="569"/>
      <c r="MUO31" s="569"/>
      <c r="MUP31" s="569"/>
      <c r="MUQ31" s="569"/>
      <c r="MUR31" s="569"/>
      <c r="MUS31" s="569"/>
      <c r="MUT31" s="569"/>
      <c r="MUU31" s="569"/>
      <c r="MUV31" s="569"/>
      <c r="MUW31" s="569"/>
      <c r="MUX31" s="569"/>
      <c r="MUY31" s="569"/>
      <c r="MUZ31" s="569"/>
      <c r="MVA31" s="569"/>
      <c r="MVB31" s="569"/>
      <c r="MVC31" s="569"/>
      <c r="MVD31" s="569"/>
      <c r="MVE31" s="569"/>
      <c r="MVF31" s="569"/>
      <c r="MVG31" s="569"/>
      <c r="MVH31" s="569"/>
      <c r="MVI31" s="569"/>
      <c r="MVJ31" s="569"/>
      <c r="MVK31" s="569"/>
      <c r="MVL31" s="569"/>
      <c r="MVM31" s="569"/>
      <c r="MVN31" s="569"/>
      <c r="MVO31" s="569"/>
      <c r="MVP31" s="569"/>
      <c r="MVQ31" s="569"/>
      <c r="MVR31" s="569"/>
      <c r="MVS31" s="569"/>
      <c r="MVT31" s="569"/>
      <c r="MVU31" s="569"/>
      <c r="MVV31" s="569"/>
      <c r="MVW31" s="569"/>
      <c r="MVX31" s="569"/>
      <c r="MVY31" s="569"/>
      <c r="MVZ31" s="569"/>
      <c r="MWA31" s="569"/>
      <c r="MWB31" s="569"/>
      <c r="MWC31" s="569"/>
      <c r="MWD31" s="569"/>
      <c r="MWE31" s="569"/>
      <c r="MWF31" s="569"/>
      <c r="MWG31" s="569"/>
      <c r="MWH31" s="569"/>
      <c r="MWI31" s="569"/>
      <c r="MWJ31" s="569"/>
      <c r="MWK31" s="569"/>
      <c r="MWL31" s="569"/>
      <c r="MWM31" s="569"/>
      <c r="MWN31" s="569"/>
      <c r="MWO31" s="569"/>
      <c r="MWP31" s="569"/>
      <c r="MWQ31" s="569"/>
      <c r="MWR31" s="569"/>
      <c r="MWS31" s="569"/>
      <c r="MWT31" s="569"/>
      <c r="MWU31" s="569"/>
      <c r="MWV31" s="569"/>
      <c r="MWW31" s="569"/>
      <c r="MWX31" s="569"/>
      <c r="MWY31" s="569"/>
      <c r="MWZ31" s="569"/>
      <c r="MXA31" s="569"/>
      <c r="MXB31" s="569"/>
      <c r="MXC31" s="569"/>
      <c r="MXD31" s="569"/>
      <c r="MXE31" s="569"/>
      <c r="MXF31" s="569"/>
      <c r="MXG31" s="569"/>
      <c r="MXH31" s="569"/>
      <c r="MXI31" s="569"/>
      <c r="MXJ31" s="569"/>
      <c r="MXK31" s="569"/>
      <c r="MXL31" s="569"/>
      <c r="MXM31" s="569"/>
      <c r="MXN31" s="569"/>
      <c r="MXO31" s="569"/>
      <c r="MXP31" s="569"/>
      <c r="MXQ31" s="569"/>
      <c r="MXR31" s="569"/>
      <c r="MXS31" s="569"/>
      <c r="MXT31" s="569"/>
      <c r="MXU31" s="569"/>
      <c r="MXV31" s="569"/>
      <c r="MXW31" s="569"/>
      <c r="MXX31" s="569"/>
      <c r="MXY31" s="569"/>
      <c r="MXZ31" s="569"/>
      <c r="MYA31" s="569"/>
      <c r="MYB31" s="569"/>
      <c r="MYC31" s="569"/>
      <c r="MYD31" s="569"/>
      <c r="MYE31" s="569"/>
      <c r="MYF31" s="569"/>
      <c r="MYG31" s="569"/>
      <c r="MYH31" s="569"/>
      <c r="MYI31" s="569"/>
      <c r="MYJ31" s="569"/>
      <c r="MYK31" s="569"/>
      <c r="MYL31" s="569"/>
      <c r="MYM31" s="569"/>
      <c r="MYN31" s="569"/>
      <c r="MYO31" s="569"/>
      <c r="MYP31" s="569"/>
      <c r="MYQ31" s="569"/>
      <c r="MYR31" s="569"/>
      <c r="MYS31" s="569"/>
      <c r="MYT31" s="569"/>
      <c r="MYU31" s="569"/>
      <c r="MYV31" s="569"/>
      <c r="MYW31" s="569"/>
      <c r="MYX31" s="569"/>
      <c r="MYY31" s="569"/>
      <c r="MYZ31" s="569"/>
      <c r="MZA31" s="569"/>
      <c r="MZB31" s="569"/>
      <c r="MZC31" s="569"/>
      <c r="MZD31" s="569"/>
      <c r="MZE31" s="569"/>
      <c r="MZF31" s="569"/>
      <c r="MZG31" s="569"/>
      <c r="MZH31" s="569"/>
      <c r="MZI31" s="569"/>
      <c r="MZJ31" s="569"/>
      <c r="MZK31" s="569"/>
      <c r="MZL31" s="569"/>
      <c r="MZM31" s="569"/>
      <c r="MZN31" s="569"/>
      <c r="MZO31" s="569"/>
      <c r="MZP31" s="569"/>
      <c r="MZQ31" s="569"/>
      <c r="MZR31" s="569"/>
      <c r="MZS31" s="569"/>
      <c r="MZT31" s="569"/>
      <c r="MZU31" s="569"/>
      <c r="MZV31" s="569"/>
      <c r="MZW31" s="569"/>
      <c r="MZX31" s="569"/>
      <c r="MZY31" s="569"/>
      <c r="MZZ31" s="569"/>
      <c r="NAA31" s="569"/>
      <c r="NAB31" s="569"/>
      <c r="NAC31" s="569"/>
      <c r="NAD31" s="569"/>
      <c r="NAE31" s="569"/>
      <c r="NAF31" s="569"/>
      <c r="NAG31" s="569"/>
      <c r="NAH31" s="569"/>
      <c r="NAI31" s="569"/>
      <c r="NAJ31" s="569"/>
      <c r="NAK31" s="569"/>
      <c r="NAL31" s="569"/>
      <c r="NAM31" s="569"/>
      <c r="NAN31" s="569"/>
      <c r="NAO31" s="569"/>
      <c r="NAP31" s="569"/>
      <c r="NAQ31" s="569"/>
      <c r="NAR31" s="569"/>
      <c r="NAS31" s="569"/>
      <c r="NAT31" s="569"/>
      <c r="NAU31" s="569"/>
      <c r="NAV31" s="569"/>
      <c r="NAW31" s="569"/>
      <c r="NAX31" s="569"/>
      <c r="NAY31" s="569"/>
      <c r="NAZ31" s="569"/>
      <c r="NBA31" s="569"/>
      <c r="NBB31" s="569"/>
      <c r="NBC31" s="569"/>
      <c r="NBD31" s="569"/>
      <c r="NBE31" s="569"/>
      <c r="NBF31" s="569"/>
      <c r="NBG31" s="569"/>
      <c r="NBH31" s="569"/>
      <c r="NBI31" s="569"/>
      <c r="NBJ31" s="569"/>
      <c r="NBK31" s="569"/>
      <c r="NBL31" s="569"/>
      <c r="NBM31" s="569"/>
      <c r="NBN31" s="569"/>
      <c r="NBO31" s="569"/>
      <c r="NBP31" s="569"/>
      <c r="NBQ31" s="569"/>
      <c r="NBR31" s="569"/>
      <c r="NBS31" s="569"/>
      <c r="NBT31" s="569"/>
      <c r="NBU31" s="569"/>
      <c r="NBV31" s="569"/>
      <c r="NBW31" s="569"/>
      <c r="NBX31" s="569"/>
      <c r="NBY31" s="569"/>
      <c r="NBZ31" s="569"/>
      <c r="NCA31" s="569"/>
      <c r="NCB31" s="569"/>
      <c r="NCC31" s="569"/>
      <c r="NCD31" s="569"/>
      <c r="NCE31" s="569"/>
      <c r="NCF31" s="569"/>
      <c r="NCG31" s="569"/>
      <c r="NCH31" s="569"/>
      <c r="NCI31" s="569"/>
      <c r="NCJ31" s="569"/>
      <c r="NCK31" s="569"/>
      <c r="NCL31" s="569"/>
      <c r="NCM31" s="569"/>
      <c r="NCN31" s="569"/>
      <c r="NCO31" s="569"/>
      <c r="NCP31" s="569"/>
      <c r="NCQ31" s="569"/>
      <c r="NCR31" s="569"/>
      <c r="NCS31" s="569"/>
      <c r="NCT31" s="569"/>
      <c r="NCU31" s="569"/>
      <c r="NCV31" s="569"/>
      <c r="NCW31" s="569"/>
      <c r="NCX31" s="569"/>
      <c r="NCY31" s="569"/>
      <c r="NCZ31" s="569"/>
      <c r="NDA31" s="569"/>
      <c r="NDB31" s="569"/>
      <c r="NDC31" s="569"/>
      <c r="NDD31" s="569"/>
      <c r="NDE31" s="569"/>
      <c r="NDF31" s="569"/>
      <c r="NDG31" s="569"/>
      <c r="NDH31" s="569"/>
      <c r="NDI31" s="569"/>
      <c r="NDJ31" s="569"/>
      <c r="NDK31" s="569"/>
      <c r="NDL31" s="569"/>
      <c r="NDM31" s="569"/>
      <c r="NDN31" s="569"/>
      <c r="NDO31" s="569"/>
      <c r="NDP31" s="569"/>
      <c r="NDQ31" s="569"/>
      <c r="NDR31" s="569"/>
      <c r="NDS31" s="569"/>
      <c r="NDT31" s="569"/>
      <c r="NDU31" s="569"/>
      <c r="NDV31" s="569"/>
      <c r="NDW31" s="569"/>
      <c r="NDX31" s="569"/>
      <c r="NDY31" s="569"/>
      <c r="NDZ31" s="569"/>
      <c r="NEA31" s="569"/>
      <c r="NEB31" s="569"/>
      <c r="NEC31" s="569"/>
      <c r="NED31" s="569"/>
      <c r="NEE31" s="569"/>
      <c r="NEF31" s="569"/>
      <c r="NEG31" s="569"/>
      <c r="NEH31" s="569"/>
      <c r="NEI31" s="569"/>
      <c r="NEJ31" s="569"/>
      <c r="NEK31" s="569"/>
      <c r="NEL31" s="569"/>
      <c r="NEM31" s="569"/>
      <c r="NEN31" s="569"/>
      <c r="NEO31" s="569"/>
      <c r="NEP31" s="569"/>
      <c r="NEQ31" s="569"/>
      <c r="NER31" s="569"/>
      <c r="NES31" s="569"/>
      <c r="NET31" s="569"/>
      <c r="NEU31" s="569"/>
      <c r="NEV31" s="569"/>
      <c r="NEW31" s="569"/>
      <c r="NEX31" s="569"/>
      <c r="NEY31" s="569"/>
      <c r="NEZ31" s="569"/>
      <c r="NFA31" s="569"/>
      <c r="NFB31" s="569"/>
      <c r="NFC31" s="569"/>
      <c r="NFD31" s="569"/>
      <c r="NFE31" s="569"/>
      <c r="NFF31" s="569"/>
      <c r="NFG31" s="569"/>
      <c r="NFH31" s="569"/>
      <c r="NFI31" s="569"/>
      <c r="NFJ31" s="569"/>
      <c r="NFK31" s="569"/>
      <c r="NFL31" s="569"/>
      <c r="NFM31" s="569"/>
      <c r="NFN31" s="569"/>
      <c r="NFO31" s="569"/>
      <c r="NFP31" s="569"/>
      <c r="NFQ31" s="569"/>
      <c r="NFR31" s="569"/>
      <c r="NFS31" s="569"/>
      <c r="NFT31" s="569"/>
      <c r="NFU31" s="569"/>
      <c r="NFV31" s="569"/>
      <c r="NFW31" s="569"/>
      <c r="NFX31" s="569"/>
      <c r="NFY31" s="569"/>
      <c r="NFZ31" s="569"/>
      <c r="NGA31" s="569"/>
      <c r="NGB31" s="569"/>
      <c r="NGC31" s="569"/>
      <c r="NGD31" s="569"/>
      <c r="NGE31" s="569"/>
      <c r="NGF31" s="569"/>
      <c r="NGG31" s="569"/>
      <c r="NGH31" s="569"/>
      <c r="NGI31" s="569"/>
      <c r="NGJ31" s="569"/>
      <c r="NGK31" s="569"/>
      <c r="NGL31" s="569"/>
      <c r="NGM31" s="569"/>
      <c r="NGN31" s="569"/>
      <c r="NGO31" s="569"/>
      <c r="NGP31" s="569"/>
      <c r="NGQ31" s="569"/>
      <c r="NGR31" s="569"/>
      <c r="NGS31" s="569"/>
      <c r="NGT31" s="569"/>
      <c r="NGU31" s="569"/>
      <c r="NGV31" s="569"/>
      <c r="NGW31" s="569"/>
      <c r="NGX31" s="569"/>
      <c r="NGY31" s="569"/>
      <c r="NGZ31" s="569"/>
      <c r="NHA31" s="569"/>
      <c r="NHB31" s="569"/>
      <c r="NHC31" s="569"/>
      <c r="NHD31" s="569"/>
      <c r="NHE31" s="569"/>
      <c r="NHF31" s="569"/>
      <c r="NHG31" s="569"/>
      <c r="NHH31" s="569"/>
      <c r="NHI31" s="569"/>
      <c r="NHJ31" s="569"/>
      <c r="NHK31" s="569"/>
      <c r="NHL31" s="569"/>
      <c r="NHM31" s="569"/>
      <c r="NHN31" s="569"/>
      <c r="NHO31" s="569"/>
      <c r="NHP31" s="569"/>
      <c r="NHQ31" s="569"/>
      <c r="NHR31" s="569"/>
      <c r="NHS31" s="569"/>
      <c r="NHT31" s="569"/>
      <c r="NHU31" s="569"/>
      <c r="NHV31" s="569"/>
      <c r="NHW31" s="569"/>
      <c r="NHX31" s="569"/>
      <c r="NHY31" s="569"/>
      <c r="NHZ31" s="569"/>
      <c r="NIA31" s="569"/>
      <c r="NIB31" s="569"/>
      <c r="NIC31" s="569"/>
      <c r="NID31" s="569"/>
      <c r="NIE31" s="569"/>
      <c r="NIF31" s="569"/>
      <c r="NIG31" s="569"/>
      <c r="NIH31" s="569"/>
      <c r="NII31" s="569"/>
      <c r="NIJ31" s="569"/>
      <c r="NIK31" s="569"/>
      <c r="NIL31" s="569"/>
      <c r="NIM31" s="569"/>
      <c r="NIN31" s="569"/>
      <c r="NIO31" s="569"/>
      <c r="NIP31" s="569"/>
      <c r="NIQ31" s="569"/>
      <c r="NIR31" s="569"/>
      <c r="NIS31" s="569"/>
      <c r="NIT31" s="569"/>
      <c r="NIU31" s="569"/>
      <c r="NIV31" s="569"/>
      <c r="NIW31" s="569"/>
      <c r="NIX31" s="569"/>
      <c r="NIY31" s="569"/>
      <c r="NIZ31" s="569"/>
      <c r="NJA31" s="569"/>
      <c r="NJB31" s="569"/>
      <c r="NJC31" s="569"/>
      <c r="NJD31" s="569"/>
      <c r="NJE31" s="569"/>
      <c r="NJF31" s="569"/>
      <c r="NJG31" s="569"/>
      <c r="NJH31" s="569"/>
      <c r="NJI31" s="569"/>
      <c r="NJJ31" s="569"/>
      <c r="NJK31" s="569"/>
      <c r="NJL31" s="569"/>
      <c r="NJM31" s="569"/>
      <c r="NJN31" s="569"/>
      <c r="NJO31" s="569"/>
      <c r="NJP31" s="569"/>
      <c r="NJQ31" s="569"/>
      <c r="NJR31" s="569"/>
      <c r="NJS31" s="569"/>
      <c r="NJT31" s="569"/>
      <c r="NJU31" s="569"/>
      <c r="NJV31" s="569"/>
      <c r="NJW31" s="569"/>
      <c r="NJX31" s="569"/>
      <c r="NJY31" s="569"/>
      <c r="NJZ31" s="569"/>
      <c r="NKA31" s="569"/>
      <c r="NKB31" s="569"/>
      <c r="NKC31" s="569"/>
      <c r="NKD31" s="569"/>
      <c r="NKE31" s="569"/>
      <c r="NKF31" s="569"/>
      <c r="NKG31" s="569"/>
      <c r="NKH31" s="569"/>
      <c r="NKI31" s="569"/>
      <c r="NKJ31" s="569"/>
      <c r="NKK31" s="569"/>
      <c r="NKL31" s="569"/>
      <c r="NKM31" s="569"/>
      <c r="NKN31" s="569"/>
      <c r="NKO31" s="569"/>
      <c r="NKP31" s="569"/>
      <c r="NKQ31" s="569"/>
      <c r="NKR31" s="569"/>
      <c r="NKS31" s="569"/>
      <c r="NKT31" s="569"/>
      <c r="NKU31" s="569"/>
      <c r="NKV31" s="569"/>
      <c r="NKW31" s="569"/>
      <c r="NKX31" s="569"/>
      <c r="NKY31" s="569"/>
      <c r="NKZ31" s="569"/>
      <c r="NLA31" s="569"/>
      <c r="NLB31" s="569"/>
      <c r="NLC31" s="569"/>
      <c r="NLD31" s="569"/>
      <c r="NLE31" s="569"/>
      <c r="NLF31" s="569"/>
      <c r="NLG31" s="569"/>
      <c r="NLH31" s="569"/>
      <c r="NLI31" s="569"/>
      <c r="NLJ31" s="569"/>
      <c r="NLK31" s="569"/>
      <c r="NLL31" s="569"/>
      <c r="NLM31" s="569"/>
      <c r="NLN31" s="569"/>
      <c r="NLO31" s="569"/>
      <c r="NLP31" s="569"/>
      <c r="NLQ31" s="569"/>
      <c r="NLR31" s="569"/>
      <c r="NLS31" s="569"/>
      <c r="NLT31" s="569"/>
      <c r="NLU31" s="569"/>
      <c r="NLV31" s="569"/>
      <c r="NLW31" s="569"/>
      <c r="NLX31" s="569"/>
      <c r="NLY31" s="569"/>
      <c r="NLZ31" s="569"/>
      <c r="NMA31" s="569"/>
      <c r="NMB31" s="569"/>
      <c r="NMC31" s="569"/>
      <c r="NMD31" s="569"/>
      <c r="NME31" s="569"/>
      <c r="NMF31" s="569"/>
      <c r="NMG31" s="569"/>
      <c r="NMH31" s="569"/>
      <c r="NMI31" s="569"/>
      <c r="NMJ31" s="569"/>
      <c r="NMK31" s="569"/>
      <c r="NML31" s="569"/>
      <c r="NMM31" s="569"/>
      <c r="NMN31" s="569"/>
      <c r="NMO31" s="569"/>
      <c r="NMP31" s="569"/>
      <c r="NMQ31" s="569"/>
      <c r="NMR31" s="569"/>
      <c r="NMS31" s="569"/>
      <c r="NMT31" s="569"/>
      <c r="NMU31" s="569"/>
      <c r="NMV31" s="569"/>
      <c r="NMW31" s="569"/>
      <c r="NMX31" s="569"/>
      <c r="NMY31" s="569"/>
      <c r="NMZ31" s="569"/>
      <c r="NNA31" s="569"/>
      <c r="NNB31" s="569"/>
      <c r="NNC31" s="569"/>
      <c r="NND31" s="569"/>
      <c r="NNE31" s="569"/>
      <c r="NNF31" s="569"/>
      <c r="NNG31" s="569"/>
      <c r="NNH31" s="569"/>
      <c r="NNI31" s="569"/>
      <c r="NNJ31" s="569"/>
      <c r="NNK31" s="569"/>
      <c r="NNL31" s="569"/>
      <c r="NNM31" s="569"/>
      <c r="NNN31" s="569"/>
      <c r="NNO31" s="569"/>
      <c r="NNP31" s="569"/>
      <c r="NNQ31" s="569"/>
      <c r="NNR31" s="569"/>
      <c r="NNS31" s="569"/>
      <c r="NNT31" s="569"/>
      <c r="NNU31" s="569"/>
      <c r="NNV31" s="569"/>
      <c r="NNW31" s="569"/>
      <c r="NNX31" s="569"/>
      <c r="NNY31" s="569"/>
      <c r="NNZ31" s="569"/>
      <c r="NOA31" s="569"/>
      <c r="NOB31" s="569"/>
      <c r="NOC31" s="569"/>
      <c r="NOD31" s="569"/>
      <c r="NOE31" s="569"/>
      <c r="NOF31" s="569"/>
      <c r="NOG31" s="569"/>
      <c r="NOH31" s="569"/>
      <c r="NOI31" s="569"/>
      <c r="NOJ31" s="569"/>
      <c r="NOK31" s="569"/>
      <c r="NOL31" s="569"/>
      <c r="NOM31" s="569"/>
      <c r="NON31" s="569"/>
      <c r="NOO31" s="569"/>
      <c r="NOP31" s="569"/>
      <c r="NOQ31" s="569"/>
      <c r="NOR31" s="569"/>
      <c r="NOS31" s="569"/>
      <c r="NOT31" s="569"/>
      <c r="NOU31" s="569"/>
      <c r="NOV31" s="569"/>
      <c r="NOW31" s="569"/>
      <c r="NOX31" s="569"/>
      <c r="NOY31" s="569"/>
      <c r="NOZ31" s="569"/>
      <c r="NPA31" s="569"/>
      <c r="NPB31" s="569"/>
      <c r="NPC31" s="569"/>
      <c r="NPD31" s="569"/>
      <c r="NPE31" s="569"/>
      <c r="NPF31" s="569"/>
      <c r="NPG31" s="569"/>
      <c r="NPH31" s="569"/>
      <c r="NPI31" s="569"/>
      <c r="NPJ31" s="569"/>
      <c r="NPK31" s="569"/>
      <c r="NPL31" s="569"/>
      <c r="NPM31" s="569"/>
      <c r="NPN31" s="569"/>
      <c r="NPO31" s="569"/>
      <c r="NPP31" s="569"/>
      <c r="NPQ31" s="569"/>
      <c r="NPR31" s="569"/>
      <c r="NPS31" s="569"/>
      <c r="NPT31" s="569"/>
      <c r="NPU31" s="569"/>
      <c r="NPV31" s="569"/>
      <c r="NPW31" s="569"/>
      <c r="NPX31" s="569"/>
      <c r="NPY31" s="569"/>
      <c r="NPZ31" s="569"/>
      <c r="NQA31" s="569"/>
      <c r="NQB31" s="569"/>
      <c r="NQC31" s="569"/>
      <c r="NQD31" s="569"/>
      <c r="NQE31" s="569"/>
      <c r="NQF31" s="569"/>
      <c r="NQG31" s="569"/>
      <c r="NQH31" s="569"/>
      <c r="NQI31" s="569"/>
      <c r="NQJ31" s="569"/>
      <c r="NQK31" s="569"/>
      <c r="NQL31" s="569"/>
      <c r="NQM31" s="569"/>
      <c r="NQN31" s="569"/>
      <c r="NQO31" s="569"/>
      <c r="NQP31" s="569"/>
      <c r="NQQ31" s="569"/>
      <c r="NQR31" s="569"/>
      <c r="NQS31" s="569"/>
      <c r="NQT31" s="569"/>
      <c r="NQU31" s="569"/>
      <c r="NQV31" s="569"/>
      <c r="NQW31" s="569"/>
      <c r="NQX31" s="569"/>
      <c r="NQY31" s="569"/>
      <c r="NQZ31" s="569"/>
      <c r="NRA31" s="569"/>
      <c r="NRB31" s="569"/>
      <c r="NRC31" s="569"/>
      <c r="NRD31" s="569"/>
      <c r="NRE31" s="569"/>
      <c r="NRF31" s="569"/>
      <c r="NRG31" s="569"/>
      <c r="NRH31" s="569"/>
      <c r="NRI31" s="569"/>
      <c r="NRJ31" s="569"/>
      <c r="NRK31" s="569"/>
      <c r="NRL31" s="569"/>
      <c r="NRM31" s="569"/>
      <c r="NRN31" s="569"/>
      <c r="NRO31" s="569"/>
      <c r="NRP31" s="569"/>
      <c r="NRQ31" s="569"/>
      <c r="NRR31" s="569"/>
      <c r="NRS31" s="569"/>
      <c r="NRT31" s="569"/>
      <c r="NRU31" s="569"/>
      <c r="NRV31" s="569"/>
      <c r="NRW31" s="569"/>
      <c r="NRX31" s="569"/>
      <c r="NRY31" s="569"/>
      <c r="NRZ31" s="569"/>
      <c r="NSA31" s="569"/>
      <c r="NSB31" s="569"/>
      <c r="NSC31" s="569"/>
      <c r="NSD31" s="569"/>
      <c r="NSE31" s="569"/>
      <c r="NSF31" s="569"/>
      <c r="NSG31" s="569"/>
      <c r="NSH31" s="569"/>
      <c r="NSI31" s="569"/>
      <c r="NSJ31" s="569"/>
      <c r="NSK31" s="569"/>
      <c r="NSL31" s="569"/>
      <c r="NSM31" s="569"/>
      <c r="NSN31" s="569"/>
      <c r="NSO31" s="569"/>
      <c r="NSP31" s="569"/>
      <c r="NSQ31" s="569"/>
      <c r="NSR31" s="569"/>
      <c r="NSS31" s="569"/>
      <c r="NST31" s="569"/>
      <c r="NSU31" s="569"/>
      <c r="NSV31" s="569"/>
      <c r="NSW31" s="569"/>
      <c r="NSX31" s="569"/>
      <c r="NSY31" s="569"/>
      <c r="NSZ31" s="569"/>
      <c r="NTA31" s="569"/>
      <c r="NTB31" s="569"/>
      <c r="NTC31" s="569"/>
      <c r="NTD31" s="569"/>
      <c r="NTE31" s="569"/>
      <c r="NTF31" s="569"/>
      <c r="NTG31" s="569"/>
      <c r="NTH31" s="569"/>
      <c r="NTI31" s="569"/>
      <c r="NTJ31" s="569"/>
      <c r="NTK31" s="569"/>
      <c r="NTL31" s="569"/>
      <c r="NTM31" s="569"/>
      <c r="NTN31" s="569"/>
      <c r="NTO31" s="569"/>
      <c r="NTP31" s="569"/>
      <c r="NTQ31" s="569"/>
      <c r="NTR31" s="569"/>
      <c r="NTS31" s="569"/>
      <c r="NTT31" s="569"/>
      <c r="NTU31" s="569"/>
      <c r="NTV31" s="569"/>
      <c r="NTW31" s="569"/>
      <c r="NTX31" s="569"/>
      <c r="NTY31" s="569"/>
      <c r="NTZ31" s="569"/>
      <c r="NUA31" s="569"/>
      <c r="NUB31" s="569"/>
      <c r="NUC31" s="569"/>
      <c r="NUD31" s="569"/>
      <c r="NUE31" s="569"/>
      <c r="NUF31" s="569"/>
      <c r="NUG31" s="569"/>
      <c r="NUH31" s="569"/>
      <c r="NUI31" s="569"/>
      <c r="NUJ31" s="569"/>
      <c r="NUK31" s="569"/>
      <c r="NUL31" s="569"/>
      <c r="NUM31" s="569"/>
      <c r="NUN31" s="569"/>
      <c r="NUO31" s="569"/>
      <c r="NUP31" s="569"/>
      <c r="NUQ31" s="569"/>
      <c r="NUR31" s="569"/>
      <c r="NUS31" s="569"/>
      <c r="NUT31" s="569"/>
      <c r="NUU31" s="569"/>
      <c r="NUV31" s="569"/>
      <c r="NUW31" s="569"/>
      <c r="NUX31" s="569"/>
      <c r="NUY31" s="569"/>
      <c r="NUZ31" s="569"/>
      <c r="NVA31" s="569"/>
      <c r="NVB31" s="569"/>
      <c r="NVC31" s="569"/>
      <c r="NVD31" s="569"/>
      <c r="NVE31" s="569"/>
      <c r="NVF31" s="569"/>
      <c r="NVG31" s="569"/>
      <c r="NVH31" s="569"/>
      <c r="NVI31" s="569"/>
      <c r="NVJ31" s="569"/>
      <c r="NVK31" s="569"/>
      <c r="NVL31" s="569"/>
      <c r="NVM31" s="569"/>
      <c r="NVN31" s="569"/>
      <c r="NVO31" s="569"/>
      <c r="NVP31" s="569"/>
      <c r="NVQ31" s="569"/>
      <c r="NVR31" s="569"/>
      <c r="NVS31" s="569"/>
      <c r="NVT31" s="569"/>
      <c r="NVU31" s="569"/>
      <c r="NVV31" s="569"/>
      <c r="NVW31" s="569"/>
      <c r="NVX31" s="569"/>
      <c r="NVY31" s="569"/>
      <c r="NVZ31" s="569"/>
      <c r="NWA31" s="569"/>
      <c r="NWB31" s="569"/>
      <c r="NWC31" s="569"/>
      <c r="NWD31" s="569"/>
      <c r="NWE31" s="569"/>
      <c r="NWF31" s="569"/>
      <c r="NWG31" s="569"/>
      <c r="NWH31" s="569"/>
      <c r="NWI31" s="569"/>
      <c r="NWJ31" s="569"/>
      <c r="NWK31" s="569"/>
      <c r="NWL31" s="569"/>
      <c r="NWM31" s="569"/>
      <c r="NWN31" s="569"/>
      <c r="NWO31" s="569"/>
      <c r="NWP31" s="569"/>
      <c r="NWQ31" s="569"/>
      <c r="NWR31" s="569"/>
      <c r="NWS31" s="569"/>
      <c r="NWT31" s="569"/>
      <c r="NWU31" s="569"/>
      <c r="NWV31" s="569"/>
      <c r="NWW31" s="569"/>
      <c r="NWX31" s="569"/>
      <c r="NWY31" s="569"/>
      <c r="NWZ31" s="569"/>
      <c r="NXA31" s="569"/>
      <c r="NXB31" s="569"/>
      <c r="NXC31" s="569"/>
      <c r="NXD31" s="569"/>
      <c r="NXE31" s="569"/>
      <c r="NXF31" s="569"/>
      <c r="NXG31" s="569"/>
      <c r="NXH31" s="569"/>
      <c r="NXI31" s="569"/>
      <c r="NXJ31" s="569"/>
      <c r="NXK31" s="569"/>
      <c r="NXL31" s="569"/>
      <c r="NXM31" s="569"/>
      <c r="NXN31" s="569"/>
      <c r="NXO31" s="569"/>
      <c r="NXP31" s="569"/>
      <c r="NXQ31" s="569"/>
      <c r="NXR31" s="569"/>
      <c r="NXS31" s="569"/>
      <c r="NXT31" s="569"/>
      <c r="NXU31" s="569"/>
      <c r="NXV31" s="569"/>
      <c r="NXW31" s="569"/>
      <c r="NXX31" s="569"/>
      <c r="NXY31" s="569"/>
      <c r="NXZ31" s="569"/>
      <c r="NYA31" s="569"/>
      <c r="NYB31" s="569"/>
      <c r="NYC31" s="569"/>
      <c r="NYD31" s="569"/>
      <c r="NYE31" s="569"/>
      <c r="NYF31" s="569"/>
      <c r="NYG31" s="569"/>
      <c r="NYH31" s="569"/>
      <c r="NYI31" s="569"/>
      <c r="NYJ31" s="569"/>
      <c r="NYK31" s="569"/>
      <c r="NYL31" s="569"/>
      <c r="NYM31" s="569"/>
      <c r="NYN31" s="569"/>
      <c r="NYO31" s="569"/>
      <c r="NYP31" s="569"/>
      <c r="NYQ31" s="569"/>
      <c r="NYR31" s="569"/>
      <c r="NYS31" s="569"/>
      <c r="NYT31" s="569"/>
      <c r="NYU31" s="569"/>
      <c r="NYV31" s="569"/>
      <c r="NYW31" s="569"/>
      <c r="NYX31" s="569"/>
      <c r="NYY31" s="569"/>
      <c r="NYZ31" s="569"/>
      <c r="NZA31" s="569"/>
      <c r="NZB31" s="569"/>
      <c r="NZC31" s="569"/>
      <c r="NZD31" s="569"/>
      <c r="NZE31" s="569"/>
      <c r="NZF31" s="569"/>
      <c r="NZG31" s="569"/>
      <c r="NZH31" s="569"/>
      <c r="NZI31" s="569"/>
      <c r="NZJ31" s="569"/>
      <c r="NZK31" s="569"/>
      <c r="NZL31" s="569"/>
      <c r="NZM31" s="569"/>
      <c r="NZN31" s="569"/>
      <c r="NZO31" s="569"/>
      <c r="NZP31" s="569"/>
      <c r="NZQ31" s="569"/>
      <c r="NZR31" s="569"/>
      <c r="NZS31" s="569"/>
      <c r="NZT31" s="569"/>
      <c r="NZU31" s="569"/>
      <c r="NZV31" s="569"/>
      <c r="NZW31" s="569"/>
      <c r="NZX31" s="569"/>
      <c r="NZY31" s="569"/>
      <c r="NZZ31" s="569"/>
      <c r="OAA31" s="569"/>
      <c r="OAB31" s="569"/>
      <c r="OAC31" s="569"/>
      <c r="OAD31" s="569"/>
      <c r="OAE31" s="569"/>
      <c r="OAF31" s="569"/>
      <c r="OAG31" s="569"/>
      <c r="OAH31" s="569"/>
      <c r="OAI31" s="569"/>
      <c r="OAJ31" s="569"/>
      <c r="OAK31" s="569"/>
      <c r="OAL31" s="569"/>
      <c r="OAM31" s="569"/>
      <c r="OAN31" s="569"/>
      <c r="OAO31" s="569"/>
      <c r="OAP31" s="569"/>
      <c r="OAQ31" s="569"/>
      <c r="OAR31" s="569"/>
      <c r="OAS31" s="569"/>
      <c r="OAT31" s="569"/>
      <c r="OAU31" s="569"/>
      <c r="OAV31" s="569"/>
      <c r="OAW31" s="569"/>
      <c r="OAX31" s="569"/>
      <c r="OAY31" s="569"/>
      <c r="OAZ31" s="569"/>
      <c r="OBA31" s="569"/>
      <c r="OBB31" s="569"/>
      <c r="OBC31" s="569"/>
      <c r="OBD31" s="569"/>
      <c r="OBE31" s="569"/>
      <c r="OBF31" s="569"/>
      <c r="OBG31" s="569"/>
      <c r="OBH31" s="569"/>
      <c r="OBI31" s="569"/>
      <c r="OBJ31" s="569"/>
      <c r="OBK31" s="569"/>
      <c r="OBL31" s="569"/>
      <c r="OBM31" s="569"/>
      <c r="OBN31" s="569"/>
      <c r="OBO31" s="569"/>
      <c r="OBP31" s="569"/>
      <c r="OBQ31" s="569"/>
      <c r="OBR31" s="569"/>
      <c r="OBS31" s="569"/>
      <c r="OBT31" s="569"/>
      <c r="OBU31" s="569"/>
      <c r="OBV31" s="569"/>
      <c r="OBW31" s="569"/>
      <c r="OBX31" s="569"/>
      <c r="OBY31" s="569"/>
      <c r="OBZ31" s="569"/>
      <c r="OCA31" s="569"/>
      <c r="OCB31" s="569"/>
      <c r="OCC31" s="569"/>
      <c r="OCD31" s="569"/>
      <c r="OCE31" s="569"/>
      <c r="OCF31" s="569"/>
      <c r="OCG31" s="569"/>
      <c r="OCH31" s="569"/>
      <c r="OCI31" s="569"/>
      <c r="OCJ31" s="569"/>
      <c r="OCK31" s="569"/>
      <c r="OCL31" s="569"/>
      <c r="OCM31" s="569"/>
      <c r="OCN31" s="569"/>
      <c r="OCO31" s="569"/>
      <c r="OCP31" s="569"/>
      <c r="OCQ31" s="569"/>
      <c r="OCR31" s="569"/>
      <c r="OCS31" s="569"/>
      <c r="OCT31" s="569"/>
      <c r="OCU31" s="569"/>
      <c r="OCV31" s="569"/>
      <c r="OCW31" s="569"/>
      <c r="OCX31" s="569"/>
      <c r="OCY31" s="569"/>
      <c r="OCZ31" s="569"/>
      <c r="ODA31" s="569"/>
      <c r="ODB31" s="569"/>
      <c r="ODC31" s="569"/>
      <c r="ODD31" s="569"/>
      <c r="ODE31" s="569"/>
      <c r="ODF31" s="569"/>
      <c r="ODG31" s="569"/>
      <c r="ODH31" s="569"/>
      <c r="ODI31" s="569"/>
      <c r="ODJ31" s="569"/>
      <c r="ODK31" s="569"/>
      <c r="ODL31" s="569"/>
      <c r="ODM31" s="569"/>
      <c r="ODN31" s="569"/>
      <c r="ODO31" s="569"/>
      <c r="ODP31" s="569"/>
      <c r="ODQ31" s="569"/>
      <c r="ODR31" s="569"/>
      <c r="ODS31" s="569"/>
      <c r="ODT31" s="569"/>
      <c r="ODU31" s="569"/>
      <c r="ODV31" s="569"/>
      <c r="ODW31" s="569"/>
      <c r="ODX31" s="569"/>
      <c r="ODY31" s="569"/>
      <c r="ODZ31" s="569"/>
      <c r="OEA31" s="569"/>
      <c r="OEB31" s="569"/>
      <c r="OEC31" s="569"/>
      <c r="OED31" s="569"/>
      <c r="OEE31" s="569"/>
      <c r="OEF31" s="569"/>
      <c r="OEG31" s="569"/>
      <c r="OEH31" s="569"/>
      <c r="OEI31" s="569"/>
      <c r="OEJ31" s="569"/>
      <c r="OEK31" s="569"/>
      <c r="OEL31" s="569"/>
      <c r="OEM31" s="569"/>
      <c r="OEN31" s="569"/>
      <c r="OEO31" s="569"/>
      <c r="OEP31" s="569"/>
      <c r="OEQ31" s="569"/>
      <c r="OER31" s="569"/>
      <c r="OES31" s="569"/>
      <c r="OET31" s="569"/>
      <c r="OEU31" s="569"/>
      <c r="OEV31" s="569"/>
      <c r="OEW31" s="569"/>
      <c r="OEX31" s="569"/>
      <c r="OEY31" s="569"/>
      <c r="OEZ31" s="569"/>
      <c r="OFA31" s="569"/>
      <c r="OFB31" s="569"/>
      <c r="OFC31" s="569"/>
      <c r="OFD31" s="569"/>
      <c r="OFE31" s="569"/>
      <c r="OFF31" s="569"/>
      <c r="OFG31" s="569"/>
      <c r="OFH31" s="569"/>
      <c r="OFI31" s="569"/>
      <c r="OFJ31" s="569"/>
      <c r="OFK31" s="569"/>
      <c r="OFL31" s="569"/>
      <c r="OFM31" s="569"/>
      <c r="OFN31" s="569"/>
      <c r="OFO31" s="569"/>
      <c r="OFP31" s="569"/>
      <c r="OFQ31" s="569"/>
      <c r="OFR31" s="569"/>
      <c r="OFS31" s="569"/>
      <c r="OFT31" s="569"/>
      <c r="OFU31" s="569"/>
      <c r="OFV31" s="569"/>
      <c r="OFW31" s="569"/>
      <c r="OFX31" s="569"/>
      <c r="OFY31" s="569"/>
      <c r="OFZ31" s="569"/>
      <c r="OGA31" s="569"/>
      <c r="OGB31" s="569"/>
      <c r="OGC31" s="569"/>
      <c r="OGD31" s="569"/>
      <c r="OGE31" s="569"/>
      <c r="OGF31" s="569"/>
      <c r="OGG31" s="569"/>
      <c r="OGH31" s="569"/>
      <c r="OGI31" s="569"/>
      <c r="OGJ31" s="569"/>
      <c r="OGK31" s="569"/>
      <c r="OGL31" s="569"/>
      <c r="OGM31" s="569"/>
      <c r="OGN31" s="569"/>
      <c r="OGO31" s="569"/>
      <c r="OGP31" s="569"/>
      <c r="OGQ31" s="569"/>
      <c r="OGR31" s="569"/>
      <c r="OGS31" s="569"/>
      <c r="OGT31" s="569"/>
      <c r="OGU31" s="569"/>
      <c r="OGV31" s="569"/>
      <c r="OGW31" s="569"/>
      <c r="OGX31" s="569"/>
      <c r="OGY31" s="569"/>
      <c r="OGZ31" s="569"/>
      <c r="OHA31" s="569"/>
      <c r="OHB31" s="569"/>
      <c r="OHC31" s="569"/>
      <c r="OHD31" s="569"/>
      <c r="OHE31" s="569"/>
      <c r="OHF31" s="569"/>
      <c r="OHG31" s="569"/>
      <c r="OHH31" s="569"/>
      <c r="OHI31" s="569"/>
      <c r="OHJ31" s="569"/>
      <c r="OHK31" s="569"/>
      <c r="OHL31" s="569"/>
      <c r="OHM31" s="569"/>
      <c r="OHN31" s="569"/>
      <c r="OHO31" s="569"/>
      <c r="OHP31" s="569"/>
      <c r="OHQ31" s="569"/>
      <c r="OHR31" s="569"/>
      <c r="OHS31" s="569"/>
      <c r="OHT31" s="569"/>
      <c r="OHU31" s="569"/>
      <c r="OHV31" s="569"/>
      <c r="OHW31" s="569"/>
      <c r="OHX31" s="569"/>
      <c r="OHY31" s="569"/>
      <c r="OHZ31" s="569"/>
      <c r="OIA31" s="569"/>
      <c r="OIB31" s="569"/>
      <c r="OIC31" s="569"/>
      <c r="OID31" s="569"/>
      <c r="OIE31" s="569"/>
      <c r="OIF31" s="569"/>
      <c r="OIG31" s="569"/>
      <c r="OIH31" s="569"/>
      <c r="OII31" s="569"/>
      <c r="OIJ31" s="569"/>
      <c r="OIK31" s="569"/>
      <c r="OIL31" s="569"/>
      <c r="OIM31" s="569"/>
      <c r="OIN31" s="569"/>
      <c r="OIO31" s="569"/>
      <c r="OIP31" s="569"/>
      <c r="OIQ31" s="569"/>
      <c r="OIR31" s="569"/>
      <c r="OIS31" s="569"/>
      <c r="OIT31" s="569"/>
      <c r="OIU31" s="569"/>
      <c r="OIV31" s="569"/>
      <c r="OIW31" s="569"/>
      <c r="OIX31" s="569"/>
      <c r="OIY31" s="569"/>
      <c r="OIZ31" s="569"/>
      <c r="OJA31" s="569"/>
      <c r="OJB31" s="569"/>
      <c r="OJC31" s="569"/>
      <c r="OJD31" s="569"/>
      <c r="OJE31" s="569"/>
      <c r="OJF31" s="569"/>
      <c r="OJG31" s="569"/>
      <c r="OJH31" s="569"/>
      <c r="OJI31" s="569"/>
      <c r="OJJ31" s="569"/>
      <c r="OJK31" s="569"/>
      <c r="OJL31" s="569"/>
      <c r="OJM31" s="569"/>
      <c r="OJN31" s="569"/>
      <c r="OJO31" s="569"/>
      <c r="OJP31" s="569"/>
      <c r="OJQ31" s="569"/>
      <c r="OJR31" s="569"/>
      <c r="OJS31" s="569"/>
      <c r="OJT31" s="569"/>
      <c r="OJU31" s="569"/>
      <c r="OJV31" s="569"/>
      <c r="OJW31" s="569"/>
      <c r="OJX31" s="569"/>
      <c r="OJY31" s="569"/>
      <c r="OJZ31" s="569"/>
      <c r="OKA31" s="569"/>
      <c r="OKB31" s="569"/>
      <c r="OKC31" s="569"/>
      <c r="OKD31" s="569"/>
      <c r="OKE31" s="569"/>
      <c r="OKF31" s="569"/>
      <c r="OKG31" s="569"/>
      <c r="OKH31" s="569"/>
      <c r="OKI31" s="569"/>
      <c r="OKJ31" s="569"/>
      <c r="OKK31" s="569"/>
      <c r="OKL31" s="569"/>
      <c r="OKM31" s="569"/>
      <c r="OKN31" s="569"/>
      <c r="OKO31" s="569"/>
      <c r="OKP31" s="569"/>
      <c r="OKQ31" s="569"/>
      <c r="OKR31" s="569"/>
      <c r="OKS31" s="569"/>
      <c r="OKT31" s="569"/>
      <c r="OKU31" s="569"/>
      <c r="OKV31" s="569"/>
      <c r="OKW31" s="569"/>
      <c r="OKX31" s="569"/>
      <c r="OKY31" s="569"/>
      <c r="OKZ31" s="569"/>
      <c r="OLA31" s="569"/>
      <c r="OLB31" s="569"/>
      <c r="OLC31" s="569"/>
      <c r="OLD31" s="569"/>
      <c r="OLE31" s="569"/>
      <c r="OLF31" s="569"/>
      <c r="OLG31" s="569"/>
      <c r="OLH31" s="569"/>
      <c r="OLI31" s="569"/>
      <c r="OLJ31" s="569"/>
      <c r="OLK31" s="569"/>
      <c r="OLL31" s="569"/>
      <c r="OLM31" s="569"/>
      <c r="OLN31" s="569"/>
      <c r="OLO31" s="569"/>
      <c r="OLP31" s="569"/>
      <c r="OLQ31" s="569"/>
      <c r="OLR31" s="569"/>
      <c r="OLS31" s="569"/>
      <c r="OLT31" s="569"/>
      <c r="OLU31" s="569"/>
      <c r="OLV31" s="569"/>
      <c r="OLW31" s="569"/>
      <c r="OLX31" s="569"/>
      <c r="OLY31" s="569"/>
      <c r="OLZ31" s="569"/>
      <c r="OMA31" s="569"/>
      <c r="OMB31" s="569"/>
      <c r="OMC31" s="569"/>
      <c r="OMD31" s="569"/>
      <c r="OME31" s="569"/>
      <c r="OMF31" s="569"/>
      <c r="OMG31" s="569"/>
      <c r="OMH31" s="569"/>
      <c r="OMI31" s="569"/>
      <c r="OMJ31" s="569"/>
      <c r="OMK31" s="569"/>
      <c r="OML31" s="569"/>
      <c r="OMM31" s="569"/>
      <c r="OMN31" s="569"/>
      <c r="OMO31" s="569"/>
      <c r="OMP31" s="569"/>
      <c r="OMQ31" s="569"/>
      <c r="OMR31" s="569"/>
      <c r="OMS31" s="569"/>
      <c r="OMT31" s="569"/>
      <c r="OMU31" s="569"/>
      <c r="OMV31" s="569"/>
      <c r="OMW31" s="569"/>
      <c r="OMX31" s="569"/>
      <c r="OMY31" s="569"/>
      <c r="OMZ31" s="569"/>
      <c r="ONA31" s="569"/>
      <c r="ONB31" s="569"/>
      <c r="ONC31" s="569"/>
      <c r="OND31" s="569"/>
      <c r="ONE31" s="569"/>
      <c r="ONF31" s="569"/>
      <c r="ONG31" s="569"/>
      <c r="ONH31" s="569"/>
      <c r="ONI31" s="569"/>
      <c r="ONJ31" s="569"/>
      <c r="ONK31" s="569"/>
      <c r="ONL31" s="569"/>
      <c r="ONM31" s="569"/>
      <c r="ONN31" s="569"/>
      <c r="ONO31" s="569"/>
      <c r="ONP31" s="569"/>
      <c r="ONQ31" s="569"/>
      <c r="ONR31" s="569"/>
      <c r="ONS31" s="569"/>
      <c r="ONT31" s="569"/>
      <c r="ONU31" s="569"/>
      <c r="ONV31" s="569"/>
      <c r="ONW31" s="569"/>
      <c r="ONX31" s="569"/>
      <c r="ONY31" s="569"/>
      <c r="ONZ31" s="569"/>
      <c r="OOA31" s="569"/>
      <c r="OOB31" s="569"/>
      <c r="OOC31" s="569"/>
      <c r="OOD31" s="569"/>
      <c r="OOE31" s="569"/>
      <c r="OOF31" s="569"/>
      <c r="OOG31" s="569"/>
      <c r="OOH31" s="569"/>
      <c r="OOI31" s="569"/>
      <c r="OOJ31" s="569"/>
      <c r="OOK31" s="569"/>
      <c r="OOL31" s="569"/>
      <c r="OOM31" s="569"/>
      <c r="OON31" s="569"/>
      <c r="OOO31" s="569"/>
      <c r="OOP31" s="569"/>
      <c r="OOQ31" s="569"/>
      <c r="OOR31" s="569"/>
      <c r="OOS31" s="569"/>
      <c r="OOT31" s="569"/>
      <c r="OOU31" s="569"/>
      <c r="OOV31" s="569"/>
      <c r="OOW31" s="569"/>
      <c r="OOX31" s="569"/>
      <c r="OOY31" s="569"/>
      <c r="OOZ31" s="569"/>
      <c r="OPA31" s="569"/>
      <c r="OPB31" s="569"/>
      <c r="OPC31" s="569"/>
      <c r="OPD31" s="569"/>
      <c r="OPE31" s="569"/>
      <c r="OPF31" s="569"/>
      <c r="OPG31" s="569"/>
      <c r="OPH31" s="569"/>
      <c r="OPI31" s="569"/>
      <c r="OPJ31" s="569"/>
      <c r="OPK31" s="569"/>
      <c r="OPL31" s="569"/>
      <c r="OPM31" s="569"/>
      <c r="OPN31" s="569"/>
      <c r="OPO31" s="569"/>
      <c r="OPP31" s="569"/>
      <c r="OPQ31" s="569"/>
      <c r="OPR31" s="569"/>
      <c r="OPS31" s="569"/>
      <c r="OPT31" s="569"/>
      <c r="OPU31" s="569"/>
      <c r="OPV31" s="569"/>
      <c r="OPW31" s="569"/>
      <c r="OPX31" s="569"/>
      <c r="OPY31" s="569"/>
      <c r="OPZ31" s="569"/>
      <c r="OQA31" s="569"/>
      <c r="OQB31" s="569"/>
      <c r="OQC31" s="569"/>
      <c r="OQD31" s="569"/>
      <c r="OQE31" s="569"/>
      <c r="OQF31" s="569"/>
      <c r="OQG31" s="569"/>
      <c r="OQH31" s="569"/>
      <c r="OQI31" s="569"/>
      <c r="OQJ31" s="569"/>
      <c r="OQK31" s="569"/>
      <c r="OQL31" s="569"/>
      <c r="OQM31" s="569"/>
      <c r="OQN31" s="569"/>
      <c r="OQO31" s="569"/>
      <c r="OQP31" s="569"/>
      <c r="OQQ31" s="569"/>
      <c r="OQR31" s="569"/>
      <c r="OQS31" s="569"/>
      <c r="OQT31" s="569"/>
      <c r="OQU31" s="569"/>
      <c r="OQV31" s="569"/>
      <c r="OQW31" s="569"/>
      <c r="OQX31" s="569"/>
      <c r="OQY31" s="569"/>
      <c r="OQZ31" s="569"/>
      <c r="ORA31" s="569"/>
      <c r="ORB31" s="569"/>
      <c r="ORC31" s="569"/>
      <c r="ORD31" s="569"/>
      <c r="ORE31" s="569"/>
      <c r="ORF31" s="569"/>
      <c r="ORG31" s="569"/>
      <c r="ORH31" s="569"/>
      <c r="ORI31" s="569"/>
      <c r="ORJ31" s="569"/>
      <c r="ORK31" s="569"/>
      <c r="ORL31" s="569"/>
      <c r="ORM31" s="569"/>
      <c r="ORN31" s="569"/>
      <c r="ORO31" s="569"/>
      <c r="ORP31" s="569"/>
      <c r="ORQ31" s="569"/>
      <c r="ORR31" s="569"/>
      <c r="ORS31" s="569"/>
      <c r="ORT31" s="569"/>
      <c r="ORU31" s="569"/>
      <c r="ORV31" s="569"/>
      <c r="ORW31" s="569"/>
      <c r="ORX31" s="569"/>
      <c r="ORY31" s="569"/>
      <c r="ORZ31" s="569"/>
      <c r="OSA31" s="569"/>
      <c r="OSB31" s="569"/>
      <c r="OSC31" s="569"/>
      <c r="OSD31" s="569"/>
      <c r="OSE31" s="569"/>
      <c r="OSF31" s="569"/>
      <c r="OSG31" s="569"/>
      <c r="OSH31" s="569"/>
      <c r="OSI31" s="569"/>
      <c r="OSJ31" s="569"/>
      <c r="OSK31" s="569"/>
      <c r="OSL31" s="569"/>
      <c r="OSM31" s="569"/>
      <c r="OSN31" s="569"/>
      <c r="OSO31" s="569"/>
      <c r="OSP31" s="569"/>
      <c r="OSQ31" s="569"/>
      <c r="OSR31" s="569"/>
      <c r="OSS31" s="569"/>
      <c r="OST31" s="569"/>
      <c r="OSU31" s="569"/>
      <c r="OSV31" s="569"/>
      <c r="OSW31" s="569"/>
      <c r="OSX31" s="569"/>
      <c r="OSY31" s="569"/>
      <c r="OSZ31" s="569"/>
      <c r="OTA31" s="569"/>
      <c r="OTB31" s="569"/>
      <c r="OTC31" s="569"/>
      <c r="OTD31" s="569"/>
      <c r="OTE31" s="569"/>
      <c r="OTF31" s="569"/>
      <c r="OTG31" s="569"/>
      <c r="OTH31" s="569"/>
      <c r="OTI31" s="569"/>
      <c r="OTJ31" s="569"/>
      <c r="OTK31" s="569"/>
      <c r="OTL31" s="569"/>
      <c r="OTM31" s="569"/>
      <c r="OTN31" s="569"/>
      <c r="OTO31" s="569"/>
      <c r="OTP31" s="569"/>
      <c r="OTQ31" s="569"/>
      <c r="OTR31" s="569"/>
      <c r="OTS31" s="569"/>
      <c r="OTT31" s="569"/>
      <c r="OTU31" s="569"/>
      <c r="OTV31" s="569"/>
      <c r="OTW31" s="569"/>
      <c r="OTX31" s="569"/>
      <c r="OTY31" s="569"/>
      <c r="OTZ31" s="569"/>
      <c r="OUA31" s="569"/>
      <c r="OUB31" s="569"/>
      <c r="OUC31" s="569"/>
      <c r="OUD31" s="569"/>
      <c r="OUE31" s="569"/>
      <c r="OUF31" s="569"/>
      <c r="OUG31" s="569"/>
      <c r="OUH31" s="569"/>
      <c r="OUI31" s="569"/>
      <c r="OUJ31" s="569"/>
      <c r="OUK31" s="569"/>
      <c r="OUL31" s="569"/>
      <c r="OUM31" s="569"/>
      <c r="OUN31" s="569"/>
      <c r="OUO31" s="569"/>
      <c r="OUP31" s="569"/>
      <c r="OUQ31" s="569"/>
      <c r="OUR31" s="569"/>
      <c r="OUS31" s="569"/>
      <c r="OUT31" s="569"/>
      <c r="OUU31" s="569"/>
      <c r="OUV31" s="569"/>
      <c r="OUW31" s="569"/>
      <c r="OUX31" s="569"/>
      <c r="OUY31" s="569"/>
      <c r="OUZ31" s="569"/>
      <c r="OVA31" s="569"/>
      <c r="OVB31" s="569"/>
      <c r="OVC31" s="569"/>
      <c r="OVD31" s="569"/>
      <c r="OVE31" s="569"/>
      <c r="OVF31" s="569"/>
      <c r="OVG31" s="569"/>
      <c r="OVH31" s="569"/>
      <c r="OVI31" s="569"/>
      <c r="OVJ31" s="569"/>
      <c r="OVK31" s="569"/>
      <c r="OVL31" s="569"/>
      <c r="OVM31" s="569"/>
      <c r="OVN31" s="569"/>
      <c r="OVO31" s="569"/>
      <c r="OVP31" s="569"/>
      <c r="OVQ31" s="569"/>
      <c r="OVR31" s="569"/>
      <c r="OVS31" s="569"/>
      <c r="OVT31" s="569"/>
      <c r="OVU31" s="569"/>
      <c r="OVV31" s="569"/>
      <c r="OVW31" s="569"/>
      <c r="OVX31" s="569"/>
      <c r="OVY31" s="569"/>
      <c r="OVZ31" s="569"/>
      <c r="OWA31" s="569"/>
      <c r="OWB31" s="569"/>
      <c r="OWC31" s="569"/>
      <c r="OWD31" s="569"/>
      <c r="OWE31" s="569"/>
      <c r="OWF31" s="569"/>
      <c r="OWG31" s="569"/>
      <c r="OWH31" s="569"/>
      <c r="OWI31" s="569"/>
      <c r="OWJ31" s="569"/>
      <c r="OWK31" s="569"/>
      <c r="OWL31" s="569"/>
      <c r="OWM31" s="569"/>
      <c r="OWN31" s="569"/>
      <c r="OWO31" s="569"/>
      <c r="OWP31" s="569"/>
      <c r="OWQ31" s="569"/>
      <c r="OWR31" s="569"/>
      <c r="OWS31" s="569"/>
      <c r="OWT31" s="569"/>
      <c r="OWU31" s="569"/>
      <c r="OWV31" s="569"/>
      <c r="OWW31" s="569"/>
      <c r="OWX31" s="569"/>
      <c r="OWY31" s="569"/>
      <c r="OWZ31" s="569"/>
      <c r="OXA31" s="569"/>
      <c r="OXB31" s="569"/>
      <c r="OXC31" s="569"/>
      <c r="OXD31" s="569"/>
      <c r="OXE31" s="569"/>
      <c r="OXF31" s="569"/>
      <c r="OXG31" s="569"/>
      <c r="OXH31" s="569"/>
      <c r="OXI31" s="569"/>
      <c r="OXJ31" s="569"/>
      <c r="OXK31" s="569"/>
      <c r="OXL31" s="569"/>
      <c r="OXM31" s="569"/>
      <c r="OXN31" s="569"/>
      <c r="OXO31" s="569"/>
      <c r="OXP31" s="569"/>
      <c r="OXQ31" s="569"/>
      <c r="OXR31" s="569"/>
      <c r="OXS31" s="569"/>
      <c r="OXT31" s="569"/>
      <c r="OXU31" s="569"/>
      <c r="OXV31" s="569"/>
      <c r="OXW31" s="569"/>
      <c r="OXX31" s="569"/>
      <c r="OXY31" s="569"/>
      <c r="OXZ31" s="569"/>
      <c r="OYA31" s="569"/>
      <c r="OYB31" s="569"/>
      <c r="OYC31" s="569"/>
      <c r="OYD31" s="569"/>
      <c r="OYE31" s="569"/>
      <c r="OYF31" s="569"/>
      <c r="OYG31" s="569"/>
      <c r="OYH31" s="569"/>
      <c r="OYI31" s="569"/>
      <c r="OYJ31" s="569"/>
      <c r="OYK31" s="569"/>
      <c r="OYL31" s="569"/>
      <c r="OYM31" s="569"/>
      <c r="OYN31" s="569"/>
      <c r="OYO31" s="569"/>
      <c r="OYP31" s="569"/>
      <c r="OYQ31" s="569"/>
      <c r="OYR31" s="569"/>
      <c r="OYS31" s="569"/>
      <c r="OYT31" s="569"/>
      <c r="OYU31" s="569"/>
      <c r="OYV31" s="569"/>
      <c r="OYW31" s="569"/>
      <c r="OYX31" s="569"/>
      <c r="OYY31" s="569"/>
      <c r="OYZ31" s="569"/>
      <c r="OZA31" s="569"/>
      <c r="OZB31" s="569"/>
      <c r="OZC31" s="569"/>
      <c r="OZD31" s="569"/>
      <c r="OZE31" s="569"/>
      <c r="OZF31" s="569"/>
      <c r="OZG31" s="569"/>
      <c r="OZH31" s="569"/>
      <c r="OZI31" s="569"/>
      <c r="OZJ31" s="569"/>
      <c r="OZK31" s="569"/>
      <c r="OZL31" s="569"/>
      <c r="OZM31" s="569"/>
      <c r="OZN31" s="569"/>
      <c r="OZO31" s="569"/>
      <c r="OZP31" s="569"/>
      <c r="OZQ31" s="569"/>
      <c r="OZR31" s="569"/>
      <c r="OZS31" s="569"/>
      <c r="OZT31" s="569"/>
      <c r="OZU31" s="569"/>
      <c r="OZV31" s="569"/>
      <c r="OZW31" s="569"/>
      <c r="OZX31" s="569"/>
      <c r="OZY31" s="569"/>
      <c r="OZZ31" s="569"/>
      <c r="PAA31" s="569"/>
      <c r="PAB31" s="569"/>
      <c r="PAC31" s="569"/>
      <c r="PAD31" s="569"/>
      <c r="PAE31" s="569"/>
      <c r="PAF31" s="569"/>
      <c r="PAG31" s="569"/>
      <c r="PAH31" s="569"/>
      <c r="PAI31" s="569"/>
      <c r="PAJ31" s="569"/>
      <c r="PAK31" s="569"/>
      <c r="PAL31" s="569"/>
      <c r="PAM31" s="569"/>
      <c r="PAN31" s="569"/>
      <c r="PAO31" s="569"/>
      <c r="PAP31" s="569"/>
      <c r="PAQ31" s="569"/>
      <c r="PAR31" s="569"/>
      <c r="PAS31" s="569"/>
      <c r="PAT31" s="569"/>
      <c r="PAU31" s="569"/>
      <c r="PAV31" s="569"/>
      <c r="PAW31" s="569"/>
      <c r="PAX31" s="569"/>
      <c r="PAY31" s="569"/>
      <c r="PAZ31" s="569"/>
      <c r="PBA31" s="569"/>
      <c r="PBB31" s="569"/>
      <c r="PBC31" s="569"/>
      <c r="PBD31" s="569"/>
      <c r="PBE31" s="569"/>
      <c r="PBF31" s="569"/>
      <c r="PBG31" s="569"/>
      <c r="PBH31" s="569"/>
      <c r="PBI31" s="569"/>
      <c r="PBJ31" s="569"/>
      <c r="PBK31" s="569"/>
      <c r="PBL31" s="569"/>
      <c r="PBM31" s="569"/>
      <c r="PBN31" s="569"/>
      <c r="PBO31" s="569"/>
      <c r="PBP31" s="569"/>
      <c r="PBQ31" s="569"/>
      <c r="PBR31" s="569"/>
      <c r="PBS31" s="569"/>
      <c r="PBT31" s="569"/>
      <c r="PBU31" s="569"/>
      <c r="PBV31" s="569"/>
      <c r="PBW31" s="569"/>
      <c r="PBX31" s="569"/>
      <c r="PBY31" s="569"/>
      <c r="PBZ31" s="569"/>
      <c r="PCA31" s="569"/>
      <c r="PCB31" s="569"/>
      <c r="PCC31" s="569"/>
      <c r="PCD31" s="569"/>
      <c r="PCE31" s="569"/>
      <c r="PCF31" s="569"/>
      <c r="PCG31" s="569"/>
      <c r="PCH31" s="569"/>
      <c r="PCI31" s="569"/>
      <c r="PCJ31" s="569"/>
      <c r="PCK31" s="569"/>
      <c r="PCL31" s="569"/>
      <c r="PCM31" s="569"/>
      <c r="PCN31" s="569"/>
      <c r="PCO31" s="569"/>
      <c r="PCP31" s="569"/>
      <c r="PCQ31" s="569"/>
      <c r="PCR31" s="569"/>
      <c r="PCS31" s="569"/>
      <c r="PCT31" s="569"/>
      <c r="PCU31" s="569"/>
      <c r="PCV31" s="569"/>
      <c r="PCW31" s="569"/>
      <c r="PCX31" s="569"/>
      <c r="PCY31" s="569"/>
      <c r="PCZ31" s="569"/>
      <c r="PDA31" s="569"/>
      <c r="PDB31" s="569"/>
      <c r="PDC31" s="569"/>
      <c r="PDD31" s="569"/>
      <c r="PDE31" s="569"/>
      <c r="PDF31" s="569"/>
      <c r="PDG31" s="569"/>
      <c r="PDH31" s="569"/>
      <c r="PDI31" s="569"/>
      <c r="PDJ31" s="569"/>
      <c r="PDK31" s="569"/>
      <c r="PDL31" s="569"/>
      <c r="PDM31" s="569"/>
      <c r="PDN31" s="569"/>
      <c r="PDO31" s="569"/>
      <c r="PDP31" s="569"/>
      <c r="PDQ31" s="569"/>
      <c r="PDR31" s="569"/>
      <c r="PDS31" s="569"/>
      <c r="PDT31" s="569"/>
      <c r="PDU31" s="569"/>
      <c r="PDV31" s="569"/>
      <c r="PDW31" s="569"/>
      <c r="PDX31" s="569"/>
      <c r="PDY31" s="569"/>
      <c r="PDZ31" s="569"/>
      <c r="PEA31" s="569"/>
      <c r="PEB31" s="569"/>
      <c r="PEC31" s="569"/>
      <c r="PED31" s="569"/>
      <c r="PEE31" s="569"/>
      <c r="PEF31" s="569"/>
      <c r="PEG31" s="569"/>
      <c r="PEH31" s="569"/>
      <c r="PEI31" s="569"/>
      <c r="PEJ31" s="569"/>
      <c r="PEK31" s="569"/>
      <c r="PEL31" s="569"/>
      <c r="PEM31" s="569"/>
      <c r="PEN31" s="569"/>
      <c r="PEO31" s="569"/>
      <c r="PEP31" s="569"/>
      <c r="PEQ31" s="569"/>
      <c r="PER31" s="569"/>
      <c r="PES31" s="569"/>
      <c r="PET31" s="569"/>
      <c r="PEU31" s="569"/>
      <c r="PEV31" s="569"/>
      <c r="PEW31" s="569"/>
      <c r="PEX31" s="569"/>
      <c r="PEY31" s="569"/>
      <c r="PEZ31" s="569"/>
      <c r="PFA31" s="569"/>
      <c r="PFB31" s="569"/>
      <c r="PFC31" s="569"/>
      <c r="PFD31" s="569"/>
      <c r="PFE31" s="569"/>
      <c r="PFF31" s="569"/>
      <c r="PFG31" s="569"/>
      <c r="PFH31" s="569"/>
      <c r="PFI31" s="569"/>
      <c r="PFJ31" s="569"/>
      <c r="PFK31" s="569"/>
      <c r="PFL31" s="569"/>
      <c r="PFM31" s="569"/>
      <c r="PFN31" s="569"/>
      <c r="PFO31" s="569"/>
      <c r="PFP31" s="569"/>
      <c r="PFQ31" s="569"/>
      <c r="PFR31" s="569"/>
      <c r="PFS31" s="569"/>
      <c r="PFT31" s="569"/>
      <c r="PFU31" s="569"/>
      <c r="PFV31" s="569"/>
      <c r="PFW31" s="569"/>
      <c r="PFX31" s="569"/>
      <c r="PFY31" s="569"/>
      <c r="PFZ31" s="569"/>
      <c r="PGA31" s="569"/>
      <c r="PGB31" s="569"/>
      <c r="PGC31" s="569"/>
      <c r="PGD31" s="569"/>
      <c r="PGE31" s="569"/>
      <c r="PGF31" s="569"/>
      <c r="PGG31" s="569"/>
      <c r="PGH31" s="569"/>
      <c r="PGI31" s="569"/>
      <c r="PGJ31" s="569"/>
      <c r="PGK31" s="569"/>
      <c r="PGL31" s="569"/>
      <c r="PGM31" s="569"/>
      <c r="PGN31" s="569"/>
      <c r="PGO31" s="569"/>
      <c r="PGP31" s="569"/>
      <c r="PGQ31" s="569"/>
      <c r="PGR31" s="569"/>
      <c r="PGS31" s="569"/>
      <c r="PGT31" s="569"/>
      <c r="PGU31" s="569"/>
      <c r="PGV31" s="569"/>
      <c r="PGW31" s="569"/>
      <c r="PGX31" s="569"/>
      <c r="PGY31" s="569"/>
      <c r="PGZ31" s="569"/>
      <c r="PHA31" s="569"/>
      <c r="PHB31" s="569"/>
      <c r="PHC31" s="569"/>
      <c r="PHD31" s="569"/>
      <c r="PHE31" s="569"/>
      <c r="PHF31" s="569"/>
      <c r="PHG31" s="569"/>
      <c r="PHH31" s="569"/>
      <c r="PHI31" s="569"/>
      <c r="PHJ31" s="569"/>
      <c r="PHK31" s="569"/>
      <c r="PHL31" s="569"/>
      <c r="PHM31" s="569"/>
      <c r="PHN31" s="569"/>
      <c r="PHO31" s="569"/>
      <c r="PHP31" s="569"/>
      <c r="PHQ31" s="569"/>
      <c r="PHR31" s="569"/>
      <c r="PHS31" s="569"/>
      <c r="PHT31" s="569"/>
      <c r="PHU31" s="569"/>
      <c r="PHV31" s="569"/>
      <c r="PHW31" s="569"/>
      <c r="PHX31" s="569"/>
      <c r="PHY31" s="569"/>
      <c r="PHZ31" s="569"/>
      <c r="PIA31" s="569"/>
      <c r="PIB31" s="569"/>
      <c r="PIC31" s="569"/>
      <c r="PID31" s="569"/>
      <c r="PIE31" s="569"/>
      <c r="PIF31" s="569"/>
      <c r="PIG31" s="569"/>
      <c r="PIH31" s="569"/>
      <c r="PII31" s="569"/>
      <c r="PIJ31" s="569"/>
      <c r="PIK31" s="569"/>
      <c r="PIL31" s="569"/>
      <c r="PIM31" s="569"/>
      <c r="PIN31" s="569"/>
      <c r="PIO31" s="569"/>
      <c r="PIP31" s="569"/>
      <c r="PIQ31" s="569"/>
      <c r="PIR31" s="569"/>
      <c r="PIS31" s="569"/>
      <c r="PIT31" s="569"/>
      <c r="PIU31" s="569"/>
      <c r="PIV31" s="569"/>
      <c r="PIW31" s="569"/>
      <c r="PIX31" s="569"/>
      <c r="PIY31" s="569"/>
      <c r="PIZ31" s="569"/>
      <c r="PJA31" s="569"/>
      <c r="PJB31" s="569"/>
      <c r="PJC31" s="569"/>
      <c r="PJD31" s="569"/>
      <c r="PJE31" s="569"/>
      <c r="PJF31" s="569"/>
      <c r="PJG31" s="569"/>
      <c r="PJH31" s="569"/>
      <c r="PJI31" s="569"/>
      <c r="PJJ31" s="569"/>
      <c r="PJK31" s="569"/>
      <c r="PJL31" s="569"/>
      <c r="PJM31" s="569"/>
      <c r="PJN31" s="569"/>
      <c r="PJO31" s="569"/>
      <c r="PJP31" s="569"/>
      <c r="PJQ31" s="569"/>
      <c r="PJR31" s="569"/>
      <c r="PJS31" s="569"/>
      <c r="PJT31" s="569"/>
      <c r="PJU31" s="569"/>
      <c r="PJV31" s="569"/>
      <c r="PJW31" s="569"/>
      <c r="PJX31" s="569"/>
      <c r="PJY31" s="569"/>
      <c r="PJZ31" s="569"/>
      <c r="PKA31" s="569"/>
      <c r="PKB31" s="569"/>
      <c r="PKC31" s="569"/>
      <c r="PKD31" s="569"/>
      <c r="PKE31" s="569"/>
      <c r="PKF31" s="569"/>
      <c r="PKG31" s="569"/>
      <c r="PKH31" s="569"/>
      <c r="PKI31" s="569"/>
      <c r="PKJ31" s="569"/>
      <c r="PKK31" s="569"/>
      <c r="PKL31" s="569"/>
      <c r="PKM31" s="569"/>
      <c r="PKN31" s="569"/>
      <c r="PKO31" s="569"/>
      <c r="PKP31" s="569"/>
      <c r="PKQ31" s="569"/>
      <c r="PKR31" s="569"/>
      <c r="PKS31" s="569"/>
      <c r="PKT31" s="569"/>
      <c r="PKU31" s="569"/>
      <c r="PKV31" s="569"/>
      <c r="PKW31" s="569"/>
      <c r="PKX31" s="569"/>
      <c r="PKY31" s="569"/>
      <c r="PKZ31" s="569"/>
      <c r="PLA31" s="569"/>
      <c r="PLB31" s="569"/>
      <c r="PLC31" s="569"/>
      <c r="PLD31" s="569"/>
      <c r="PLE31" s="569"/>
      <c r="PLF31" s="569"/>
      <c r="PLG31" s="569"/>
      <c r="PLH31" s="569"/>
      <c r="PLI31" s="569"/>
      <c r="PLJ31" s="569"/>
      <c r="PLK31" s="569"/>
      <c r="PLL31" s="569"/>
      <c r="PLM31" s="569"/>
      <c r="PLN31" s="569"/>
      <c r="PLO31" s="569"/>
      <c r="PLP31" s="569"/>
      <c r="PLQ31" s="569"/>
      <c r="PLR31" s="569"/>
      <c r="PLS31" s="569"/>
      <c r="PLT31" s="569"/>
      <c r="PLU31" s="569"/>
      <c r="PLV31" s="569"/>
      <c r="PLW31" s="569"/>
      <c r="PLX31" s="569"/>
      <c r="PLY31" s="569"/>
      <c r="PLZ31" s="569"/>
      <c r="PMA31" s="569"/>
      <c r="PMB31" s="569"/>
      <c r="PMC31" s="569"/>
      <c r="PMD31" s="569"/>
      <c r="PME31" s="569"/>
      <c r="PMF31" s="569"/>
      <c r="PMG31" s="569"/>
      <c r="PMH31" s="569"/>
      <c r="PMI31" s="569"/>
      <c r="PMJ31" s="569"/>
      <c r="PMK31" s="569"/>
      <c r="PML31" s="569"/>
      <c r="PMM31" s="569"/>
      <c r="PMN31" s="569"/>
      <c r="PMO31" s="569"/>
      <c r="PMP31" s="569"/>
      <c r="PMQ31" s="569"/>
      <c r="PMR31" s="569"/>
      <c r="PMS31" s="569"/>
      <c r="PMT31" s="569"/>
      <c r="PMU31" s="569"/>
      <c r="PMV31" s="569"/>
      <c r="PMW31" s="569"/>
      <c r="PMX31" s="569"/>
      <c r="PMY31" s="569"/>
      <c r="PMZ31" s="569"/>
      <c r="PNA31" s="569"/>
      <c r="PNB31" s="569"/>
      <c r="PNC31" s="569"/>
      <c r="PND31" s="569"/>
      <c r="PNE31" s="569"/>
      <c r="PNF31" s="569"/>
      <c r="PNG31" s="569"/>
      <c r="PNH31" s="569"/>
      <c r="PNI31" s="569"/>
      <c r="PNJ31" s="569"/>
      <c r="PNK31" s="569"/>
      <c r="PNL31" s="569"/>
      <c r="PNM31" s="569"/>
      <c r="PNN31" s="569"/>
      <c r="PNO31" s="569"/>
      <c r="PNP31" s="569"/>
      <c r="PNQ31" s="569"/>
      <c r="PNR31" s="569"/>
      <c r="PNS31" s="569"/>
      <c r="PNT31" s="569"/>
      <c r="PNU31" s="569"/>
      <c r="PNV31" s="569"/>
      <c r="PNW31" s="569"/>
      <c r="PNX31" s="569"/>
      <c r="PNY31" s="569"/>
      <c r="PNZ31" s="569"/>
      <c r="POA31" s="569"/>
      <c r="POB31" s="569"/>
      <c r="POC31" s="569"/>
      <c r="POD31" s="569"/>
      <c r="POE31" s="569"/>
      <c r="POF31" s="569"/>
      <c r="POG31" s="569"/>
      <c r="POH31" s="569"/>
      <c r="POI31" s="569"/>
      <c r="POJ31" s="569"/>
      <c r="POK31" s="569"/>
      <c r="POL31" s="569"/>
      <c r="POM31" s="569"/>
      <c r="PON31" s="569"/>
      <c r="POO31" s="569"/>
      <c r="POP31" s="569"/>
      <c r="POQ31" s="569"/>
      <c r="POR31" s="569"/>
      <c r="POS31" s="569"/>
      <c r="POT31" s="569"/>
      <c r="POU31" s="569"/>
      <c r="POV31" s="569"/>
      <c r="POW31" s="569"/>
      <c r="POX31" s="569"/>
      <c r="POY31" s="569"/>
      <c r="POZ31" s="569"/>
      <c r="PPA31" s="569"/>
      <c r="PPB31" s="569"/>
      <c r="PPC31" s="569"/>
      <c r="PPD31" s="569"/>
      <c r="PPE31" s="569"/>
      <c r="PPF31" s="569"/>
      <c r="PPG31" s="569"/>
      <c r="PPH31" s="569"/>
      <c r="PPI31" s="569"/>
      <c r="PPJ31" s="569"/>
      <c r="PPK31" s="569"/>
      <c r="PPL31" s="569"/>
      <c r="PPM31" s="569"/>
      <c r="PPN31" s="569"/>
      <c r="PPO31" s="569"/>
      <c r="PPP31" s="569"/>
      <c r="PPQ31" s="569"/>
      <c r="PPR31" s="569"/>
      <c r="PPS31" s="569"/>
      <c r="PPT31" s="569"/>
      <c r="PPU31" s="569"/>
      <c r="PPV31" s="569"/>
      <c r="PPW31" s="569"/>
      <c r="PPX31" s="569"/>
      <c r="PPY31" s="569"/>
      <c r="PPZ31" s="569"/>
      <c r="PQA31" s="569"/>
      <c r="PQB31" s="569"/>
      <c r="PQC31" s="569"/>
      <c r="PQD31" s="569"/>
      <c r="PQE31" s="569"/>
      <c r="PQF31" s="569"/>
      <c r="PQG31" s="569"/>
      <c r="PQH31" s="569"/>
      <c r="PQI31" s="569"/>
      <c r="PQJ31" s="569"/>
      <c r="PQK31" s="569"/>
      <c r="PQL31" s="569"/>
      <c r="PQM31" s="569"/>
      <c r="PQN31" s="569"/>
      <c r="PQO31" s="569"/>
      <c r="PQP31" s="569"/>
      <c r="PQQ31" s="569"/>
      <c r="PQR31" s="569"/>
      <c r="PQS31" s="569"/>
      <c r="PQT31" s="569"/>
      <c r="PQU31" s="569"/>
      <c r="PQV31" s="569"/>
      <c r="PQW31" s="569"/>
      <c r="PQX31" s="569"/>
      <c r="PQY31" s="569"/>
      <c r="PQZ31" s="569"/>
      <c r="PRA31" s="569"/>
      <c r="PRB31" s="569"/>
      <c r="PRC31" s="569"/>
      <c r="PRD31" s="569"/>
      <c r="PRE31" s="569"/>
      <c r="PRF31" s="569"/>
      <c r="PRG31" s="569"/>
      <c r="PRH31" s="569"/>
      <c r="PRI31" s="569"/>
      <c r="PRJ31" s="569"/>
      <c r="PRK31" s="569"/>
      <c r="PRL31" s="569"/>
      <c r="PRM31" s="569"/>
      <c r="PRN31" s="569"/>
      <c r="PRO31" s="569"/>
      <c r="PRP31" s="569"/>
      <c r="PRQ31" s="569"/>
      <c r="PRR31" s="569"/>
      <c r="PRS31" s="569"/>
      <c r="PRT31" s="569"/>
      <c r="PRU31" s="569"/>
      <c r="PRV31" s="569"/>
      <c r="PRW31" s="569"/>
      <c r="PRX31" s="569"/>
      <c r="PRY31" s="569"/>
      <c r="PRZ31" s="569"/>
      <c r="PSA31" s="569"/>
      <c r="PSB31" s="569"/>
      <c r="PSC31" s="569"/>
      <c r="PSD31" s="569"/>
      <c r="PSE31" s="569"/>
      <c r="PSF31" s="569"/>
      <c r="PSG31" s="569"/>
      <c r="PSH31" s="569"/>
      <c r="PSI31" s="569"/>
      <c r="PSJ31" s="569"/>
      <c r="PSK31" s="569"/>
      <c r="PSL31" s="569"/>
      <c r="PSM31" s="569"/>
      <c r="PSN31" s="569"/>
      <c r="PSO31" s="569"/>
      <c r="PSP31" s="569"/>
      <c r="PSQ31" s="569"/>
      <c r="PSR31" s="569"/>
      <c r="PSS31" s="569"/>
      <c r="PST31" s="569"/>
      <c r="PSU31" s="569"/>
      <c r="PSV31" s="569"/>
      <c r="PSW31" s="569"/>
      <c r="PSX31" s="569"/>
      <c r="PSY31" s="569"/>
      <c r="PSZ31" s="569"/>
      <c r="PTA31" s="569"/>
      <c r="PTB31" s="569"/>
      <c r="PTC31" s="569"/>
      <c r="PTD31" s="569"/>
      <c r="PTE31" s="569"/>
      <c r="PTF31" s="569"/>
      <c r="PTG31" s="569"/>
      <c r="PTH31" s="569"/>
      <c r="PTI31" s="569"/>
      <c r="PTJ31" s="569"/>
      <c r="PTK31" s="569"/>
      <c r="PTL31" s="569"/>
      <c r="PTM31" s="569"/>
      <c r="PTN31" s="569"/>
      <c r="PTO31" s="569"/>
      <c r="PTP31" s="569"/>
      <c r="PTQ31" s="569"/>
      <c r="PTR31" s="569"/>
      <c r="PTS31" s="569"/>
      <c r="PTT31" s="569"/>
      <c r="PTU31" s="569"/>
      <c r="PTV31" s="569"/>
      <c r="PTW31" s="569"/>
      <c r="PTX31" s="569"/>
      <c r="PTY31" s="569"/>
      <c r="PTZ31" s="569"/>
      <c r="PUA31" s="569"/>
      <c r="PUB31" s="569"/>
      <c r="PUC31" s="569"/>
      <c r="PUD31" s="569"/>
      <c r="PUE31" s="569"/>
      <c r="PUF31" s="569"/>
      <c r="PUG31" s="569"/>
      <c r="PUH31" s="569"/>
      <c r="PUI31" s="569"/>
      <c r="PUJ31" s="569"/>
      <c r="PUK31" s="569"/>
      <c r="PUL31" s="569"/>
      <c r="PUM31" s="569"/>
      <c r="PUN31" s="569"/>
      <c r="PUO31" s="569"/>
      <c r="PUP31" s="569"/>
      <c r="PUQ31" s="569"/>
      <c r="PUR31" s="569"/>
      <c r="PUS31" s="569"/>
      <c r="PUT31" s="569"/>
      <c r="PUU31" s="569"/>
      <c r="PUV31" s="569"/>
      <c r="PUW31" s="569"/>
      <c r="PUX31" s="569"/>
      <c r="PUY31" s="569"/>
      <c r="PUZ31" s="569"/>
      <c r="PVA31" s="569"/>
      <c r="PVB31" s="569"/>
      <c r="PVC31" s="569"/>
      <c r="PVD31" s="569"/>
      <c r="PVE31" s="569"/>
      <c r="PVF31" s="569"/>
      <c r="PVG31" s="569"/>
      <c r="PVH31" s="569"/>
      <c r="PVI31" s="569"/>
      <c r="PVJ31" s="569"/>
      <c r="PVK31" s="569"/>
      <c r="PVL31" s="569"/>
      <c r="PVM31" s="569"/>
      <c r="PVN31" s="569"/>
      <c r="PVO31" s="569"/>
      <c r="PVP31" s="569"/>
      <c r="PVQ31" s="569"/>
      <c r="PVR31" s="569"/>
      <c r="PVS31" s="569"/>
      <c r="PVT31" s="569"/>
      <c r="PVU31" s="569"/>
      <c r="PVV31" s="569"/>
      <c r="PVW31" s="569"/>
      <c r="PVX31" s="569"/>
      <c r="PVY31" s="569"/>
      <c r="PVZ31" s="569"/>
      <c r="PWA31" s="569"/>
      <c r="PWB31" s="569"/>
      <c r="PWC31" s="569"/>
      <c r="PWD31" s="569"/>
      <c r="PWE31" s="569"/>
      <c r="PWF31" s="569"/>
      <c r="PWG31" s="569"/>
      <c r="PWH31" s="569"/>
      <c r="PWI31" s="569"/>
      <c r="PWJ31" s="569"/>
      <c r="PWK31" s="569"/>
      <c r="PWL31" s="569"/>
      <c r="PWM31" s="569"/>
      <c r="PWN31" s="569"/>
      <c r="PWO31" s="569"/>
      <c r="PWP31" s="569"/>
      <c r="PWQ31" s="569"/>
      <c r="PWR31" s="569"/>
      <c r="PWS31" s="569"/>
      <c r="PWT31" s="569"/>
      <c r="PWU31" s="569"/>
      <c r="PWV31" s="569"/>
      <c r="PWW31" s="569"/>
      <c r="PWX31" s="569"/>
      <c r="PWY31" s="569"/>
      <c r="PWZ31" s="569"/>
      <c r="PXA31" s="569"/>
      <c r="PXB31" s="569"/>
      <c r="PXC31" s="569"/>
      <c r="PXD31" s="569"/>
      <c r="PXE31" s="569"/>
      <c r="PXF31" s="569"/>
      <c r="PXG31" s="569"/>
      <c r="PXH31" s="569"/>
      <c r="PXI31" s="569"/>
      <c r="PXJ31" s="569"/>
      <c r="PXK31" s="569"/>
      <c r="PXL31" s="569"/>
      <c r="PXM31" s="569"/>
      <c r="PXN31" s="569"/>
      <c r="PXO31" s="569"/>
      <c r="PXP31" s="569"/>
      <c r="PXQ31" s="569"/>
      <c r="PXR31" s="569"/>
      <c r="PXS31" s="569"/>
      <c r="PXT31" s="569"/>
      <c r="PXU31" s="569"/>
      <c r="PXV31" s="569"/>
      <c r="PXW31" s="569"/>
      <c r="PXX31" s="569"/>
      <c r="PXY31" s="569"/>
      <c r="PXZ31" s="569"/>
      <c r="PYA31" s="569"/>
      <c r="PYB31" s="569"/>
      <c r="PYC31" s="569"/>
      <c r="PYD31" s="569"/>
      <c r="PYE31" s="569"/>
      <c r="PYF31" s="569"/>
      <c r="PYG31" s="569"/>
      <c r="PYH31" s="569"/>
      <c r="PYI31" s="569"/>
      <c r="PYJ31" s="569"/>
      <c r="PYK31" s="569"/>
      <c r="PYL31" s="569"/>
      <c r="PYM31" s="569"/>
      <c r="PYN31" s="569"/>
      <c r="PYO31" s="569"/>
      <c r="PYP31" s="569"/>
      <c r="PYQ31" s="569"/>
      <c r="PYR31" s="569"/>
      <c r="PYS31" s="569"/>
      <c r="PYT31" s="569"/>
      <c r="PYU31" s="569"/>
      <c r="PYV31" s="569"/>
      <c r="PYW31" s="569"/>
      <c r="PYX31" s="569"/>
      <c r="PYY31" s="569"/>
      <c r="PYZ31" s="569"/>
      <c r="PZA31" s="569"/>
      <c r="PZB31" s="569"/>
      <c r="PZC31" s="569"/>
      <c r="PZD31" s="569"/>
      <c r="PZE31" s="569"/>
      <c r="PZF31" s="569"/>
      <c r="PZG31" s="569"/>
      <c r="PZH31" s="569"/>
      <c r="PZI31" s="569"/>
      <c r="PZJ31" s="569"/>
      <c r="PZK31" s="569"/>
      <c r="PZL31" s="569"/>
      <c r="PZM31" s="569"/>
      <c r="PZN31" s="569"/>
      <c r="PZO31" s="569"/>
      <c r="PZP31" s="569"/>
      <c r="PZQ31" s="569"/>
      <c r="PZR31" s="569"/>
      <c r="PZS31" s="569"/>
      <c r="PZT31" s="569"/>
      <c r="PZU31" s="569"/>
      <c r="PZV31" s="569"/>
      <c r="PZW31" s="569"/>
      <c r="PZX31" s="569"/>
      <c r="PZY31" s="569"/>
      <c r="PZZ31" s="569"/>
      <c r="QAA31" s="569"/>
      <c r="QAB31" s="569"/>
      <c r="QAC31" s="569"/>
      <c r="QAD31" s="569"/>
      <c r="QAE31" s="569"/>
      <c r="QAF31" s="569"/>
      <c r="QAG31" s="569"/>
      <c r="QAH31" s="569"/>
      <c r="QAI31" s="569"/>
      <c r="QAJ31" s="569"/>
      <c r="QAK31" s="569"/>
      <c r="QAL31" s="569"/>
      <c r="QAM31" s="569"/>
      <c r="QAN31" s="569"/>
      <c r="QAO31" s="569"/>
      <c r="QAP31" s="569"/>
      <c r="QAQ31" s="569"/>
      <c r="QAR31" s="569"/>
      <c r="QAS31" s="569"/>
      <c r="QAT31" s="569"/>
      <c r="QAU31" s="569"/>
      <c r="QAV31" s="569"/>
      <c r="QAW31" s="569"/>
      <c r="QAX31" s="569"/>
      <c r="QAY31" s="569"/>
      <c r="QAZ31" s="569"/>
      <c r="QBA31" s="569"/>
      <c r="QBB31" s="569"/>
      <c r="QBC31" s="569"/>
      <c r="QBD31" s="569"/>
      <c r="QBE31" s="569"/>
      <c r="QBF31" s="569"/>
      <c r="QBG31" s="569"/>
      <c r="QBH31" s="569"/>
      <c r="QBI31" s="569"/>
      <c r="QBJ31" s="569"/>
      <c r="QBK31" s="569"/>
      <c r="QBL31" s="569"/>
      <c r="QBM31" s="569"/>
      <c r="QBN31" s="569"/>
      <c r="QBO31" s="569"/>
      <c r="QBP31" s="569"/>
      <c r="QBQ31" s="569"/>
      <c r="QBR31" s="569"/>
      <c r="QBS31" s="569"/>
      <c r="QBT31" s="569"/>
      <c r="QBU31" s="569"/>
      <c r="QBV31" s="569"/>
      <c r="QBW31" s="569"/>
      <c r="QBX31" s="569"/>
      <c r="QBY31" s="569"/>
      <c r="QBZ31" s="569"/>
      <c r="QCA31" s="569"/>
      <c r="QCB31" s="569"/>
      <c r="QCC31" s="569"/>
      <c r="QCD31" s="569"/>
      <c r="QCE31" s="569"/>
      <c r="QCF31" s="569"/>
      <c r="QCG31" s="569"/>
      <c r="QCH31" s="569"/>
      <c r="QCI31" s="569"/>
      <c r="QCJ31" s="569"/>
      <c r="QCK31" s="569"/>
      <c r="QCL31" s="569"/>
      <c r="QCM31" s="569"/>
      <c r="QCN31" s="569"/>
      <c r="QCO31" s="569"/>
      <c r="QCP31" s="569"/>
      <c r="QCQ31" s="569"/>
      <c r="QCR31" s="569"/>
      <c r="QCS31" s="569"/>
      <c r="QCT31" s="569"/>
      <c r="QCU31" s="569"/>
      <c r="QCV31" s="569"/>
      <c r="QCW31" s="569"/>
      <c r="QCX31" s="569"/>
      <c r="QCY31" s="569"/>
      <c r="QCZ31" s="569"/>
      <c r="QDA31" s="569"/>
      <c r="QDB31" s="569"/>
      <c r="QDC31" s="569"/>
      <c r="QDD31" s="569"/>
      <c r="QDE31" s="569"/>
      <c r="QDF31" s="569"/>
      <c r="QDG31" s="569"/>
      <c r="QDH31" s="569"/>
      <c r="QDI31" s="569"/>
      <c r="QDJ31" s="569"/>
      <c r="QDK31" s="569"/>
      <c r="QDL31" s="569"/>
      <c r="QDM31" s="569"/>
      <c r="QDN31" s="569"/>
      <c r="QDO31" s="569"/>
      <c r="QDP31" s="569"/>
      <c r="QDQ31" s="569"/>
      <c r="QDR31" s="569"/>
      <c r="QDS31" s="569"/>
      <c r="QDT31" s="569"/>
      <c r="QDU31" s="569"/>
      <c r="QDV31" s="569"/>
      <c r="QDW31" s="569"/>
      <c r="QDX31" s="569"/>
      <c r="QDY31" s="569"/>
      <c r="QDZ31" s="569"/>
      <c r="QEA31" s="569"/>
      <c r="QEB31" s="569"/>
      <c r="QEC31" s="569"/>
      <c r="QED31" s="569"/>
      <c r="QEE31" s="569"/>
      <c r="QEF31" s="569"/>
      <c r="QEG31" s="569"/>
      <c r="QEH31" s="569"/>
      <c r="QEI31" s="569"/>
      <c r="QEJ31" s="569"/>
      <c r="QEK31" s="569"/>
      <c r="QEL31" s="569"/>
      <c r="QEM31" s="569"/>
      <c r="QEN31" s="569"/>
      <c r="QEO31" s="569"/>
      <c r="QEP31" s="569"/>
      <c r="QEQ31" s="569"/>
      <c r="QER31" s="569"/>
      <c r="QES31" s="569"/>
      <c r="QET31" s="569"/>
      <c r="QEU31" s="569"/>
      <c r="QEV31" s="569"/>
      <c r="QEW31" s="569"/>
      <c r="QEX31" s="569"/>
      <c r="QEY31" s="569"/>
      <c r="QEZ31" s="569"/>
      <c r="QFA31" s="569"/>
      <c r="QFB31" s="569"/>
      <c r="QFC31" s="569"/>
      <c r="QFD31" s="569"/>
      <c r="QFE31" s="569"/>
      <c r="QFF31" s="569"/>
      <c r="QFG31" s="569"/>
      <c r="QFH31" s="569"/>
      <c r="QFI31" s="569"/>
      <c r="QFJ31" s="569"/>
      <c r="QFK31" s="569"/>
      <c r="QFL31" s="569"/>
      <c r="QFM31" s="569"/>
      <c r="QFN31" s="569"/>
      <c r="QFO31" s="569"/>
      <c r="QFP31" s="569"/>
      <c r="QFQ31" s="569"/>
      <c r="QFR31" s="569"/>
      <c r="QFS31" s="569"/>
      <c r="QFT31" s="569"/>
      <c r="QFU31" s="569"/>
      <c r="QFV31" s="569"/>
      <c r="QFW31" s="569"/>
      <c r="QFX31" s="569"/>
      <c r="QFY31" s="569"/>
      <c r="QFZ31" s="569"/>
      <c r="QGA31" s="569"/>
      <c r="QGB31" s="569"/>
      <c r="QGC31" s="569"/>
      <c r="QGD31" s="569"/>
      <c r="QGE31" s="569"/>
      <c r="QGF31" s="569"/>
      <c r="QGG31" s="569"/>
      <c r="QGH31" s="569"/>
      <c r="QGI31" s="569"/>
      <c r="QGJ31" s="569"/>
      <c r="QGK31" s="569"/>
      <c r="QGL31" s="569"/>
      <c r="QGM31" s="569"/>
      <c r="QGN31" s="569"/>
      <c r="QGO31" s="569"/>
      <c r="QGP31" s="569"/>
      <c r="QGQ31" s="569"/>
      <c r="QGR31" s="569"/>
      <c r="QGS31" s="569"/>
      <c r="QGT31" s="569"/>
      <c r="QGU31" s="569"/>
      <c r="QGV31" s="569"/>
      <c r="QGW31" s="569"/>
      <c r="QGX31" s="569"/>
      <c r="QGY31" s="569"/>
      <c r="QGZ31" s="569"/>
      <c r="QHA31" s="569"/>
      <c r="QHB31" s="569"/>
      <c r="QHC31" s="569"/>
      <c r="QHD31" s="569"/>
      <c r="QHE31" s="569"/>
      <c r="QHF31" s="569"/>
      <c r="QHG31" s="569"/>
      <c r="QHH31" s="569"/>
      <c r="QHI31" s="569"/>
      <c r="QHJ31" s="569"/>
      <c r="QHK31" s="569"/>
      <c r="QHL31" s="569"/>
      <c r="QHM31" s="569"/>
      <c r="QHN31" s="569"/>
      <c r="QHO31" s="569"/>
      <c r="QHP31" s="569"/>
      <c r="QHQ31" s="569"/>
      <c r="QHR31" s="569"/>
      <c r="QHS31" s="569"/>
      <c r="QHT31" s="569"/>
      <c r="QHU31" s="569"/>
      <c r="QHV31" s="569"/>
      <c r="QHW31" s="569"/>
      <c r="QHX31" s="569"/>
      <c r="QHY31" s="569"/>
      <c r="QHZ31" s="569"/>
      <c r="QIA31" s="569"/>
      <c r="QIB31" s="569"/>
      <c r="QIC31" s="569"/>
      <c r="QID31" s="569"/>
      <c r="QIE31" s="569"/>
      <c r="QIF31" s="569"/>
      <c r="QIG31" s="569"/>
      <c r="QIH31" s="569"/>
      <c r="QII31" s="569"/>
      <c r="QIJ31" s="569"/>
      <c r="QIK31" s="569"/>
      <c r="QIL31" s="569"/>
      <c r="QIM31" s="569"/>
      <c r="QIN31" s="569"/>
      <c r="QIO31" s="569"/>
      <c r="QIP31" s="569"/>
      <c r="QIQ31" s="569"/>
      <c r="QIR31" s="569"/>
      <c r="QIS31" s="569"/>
      <c r="QIT31" s="569"/>
      <c r="QIU31" s="569"/>
      <c r="QIV31" s="569"/>
      <c r="QIW31" s="569"/>
      <c r="QIX31" s="569"/>
      <c r="QIY31" s="569"/>
      <c r="QIZ31" s="569"/>
      <c r="QJA31" s="569"/>
      <c r="QJB31" s="569"/>
      <c r="QJC31" s="569"/>
      <c r="QJD31" s="569"/>
      <c r="QJE31" s="569"/>
      <c r="QJF31" s="569"/>
      <c r="QJG31" s="569"/>
      <c r="QJH31" s="569"/>
      <c r="QJI31" s="569"/>
      <c r="QJJ31" s="569"/>
      <c r="QJK31" s="569"/>
      <c r="QJL31" s="569"/>
      <c r="QJM31" s="569"/>
      <c r="QJN31" s="569"/>
      <c r="QJO31" s="569"/>
      <c r="QJP31" s="569"/>
      <c r="QJQ31" s="569"/>
      <c r="QJR31" s="569"/>
      <c r="QJS31" s="569"/>
      <c r="QJT31" s="569"/>
      <c r="QJU31" s="569"/>
      <c r="QJV31" s="569"/>
      <c r="QJW31" s="569"/>
      <c r="QJX31" s="569"/>
      <c r="QJY31" s="569"/>
      <c r="QJZ31" s="569"/>
      <c r="QKA31" s="569"/>
      <c r="QKB31" s="569"/>
      <c r="QKC31" s="569"/>
      <c r="QKD31" s="569"/>
      <c r="QKE31" s="569"/>
      <c r="QKF31" s="569"/>
      <c r="QKG31" s="569"/>
      <c r="QKH31" s="569"/>
      <c r="QKI31" s="569"/>
      <c r="QKJ31" s="569"/>
      <c r="QKK31" s="569"/>
      <c r="QKL31" s="569"/>
      <c r="QKM31" s="569"/>
      <c r="QKN31" s="569"/>
      <c r="QKO31" s="569"/>
      <c r="QKP31" s="569"/>
      <c r="QKQ31" s="569"/>
      <c r="QKR31" s="569"/>
      <c r="QKS31" s="569"/>
      <c r="QKT31" s="569"/>
      <c r="QKU31" s="569"/>
      <c r="QKV31" s="569"/>
      <c r="QKW31" s="569"/>
      <c r="QKX31" s="569"/>
      <c r="QKY31" s="569"/>
      <c r="QKZ31" s="569"/>
      <c r="QLA31" s="569"/>
      <c r="QLB31" s="569"/>
      <c r="QLC31" s="569"/>
      <c r="QLD31" s="569"/>
      <c r="QLE31" s="569"/>
      <c r="QLF31" s="569"/>
      <c r="QLG31" s="569"/>
      <c r="QLH31" s="569"/>
      <c r="QLI31" s="569"/>
      <c r="QLJ31" s="569"/>
      <c r="QLK31" s="569"/>
      <c r="QLL31" s="569"/>
      <c r="QLM31" s="569"/>
      <c r="QLN31" s="569"/>
      <c r="QLO31" s="569"/>
      <c r="QLP31" s="569"/>
      <c r="QLQ31" s="569"/>
      <c r="QLR31" s="569"/>
      <c r="QLS31" s="569"/>
      <c r="QLT31" s="569"/>
      <c r="QLU31" s="569"/>
      <c r="QLV31" s="569"/>
      <c r="QLW31" s="569"/>
      <c r="QLX31" s="569"/>
      <c r="QLY31" s="569"/>
      <c r="QLZ31" s="569"/>
      <c r="QMA31" s="569"/>
      <c r="QMB31" s="569"/>
      <c r="QMC31" s="569"/>
      <c r="QMD31" s="569"/>
      <c r="QME31" s="569"/>
      <c r="QMF31" s="569"/>
      <c r="QMG31" s="569"/>
      <c r="QMH31" s="569"/>
      <c r="QMI31" s="569"/>
      <c r="QMJ31" s="569"/>
      <c r="QMK31" s="569"/>
      <c r="QML31" s="569"/>
      <c r="QMM31" s="569"/>
      <c r="QMN31" s="569"/>
      <c r="QMO31" s="569"/>
      <c r="QMP31" s="569"/>
      <c r="QMQ31" s="569"/>
      <c r="QMR31" s="569"/>
      <c r="QMS31" s="569"/>
      <c r="QMT31" s="569"/>
      <c r="QMU31" s="569"/>
      <c r="QMV31" s="569"/>
      <c r="QMW31" s="569"/>
      <c r="QMX31" s="569"/>
      <c r="QMY31" s="569"/>
      <c r="QMZ31" s="569"/>
      <c r="QNA31" s="569"/>
      <c r="QNB31" s="569"/>
      <c r="QNC31" s="569"/>
      <c r="QND31" s="569"/>
      <c r="QNE31" s="569"/>
      <c r="QNF31" s="569"/>
      <c r="QNG31" s="569"/>
      <c r="QNH31" s="569"/>
      <c r="QNI31" s="569"/>
      <c r="QNJ31" s="569"/>
      <c r="QNK31" s="569"/>
      <c r="QNL31" s="569"/>
      <c r="QNM31" s="569"/>
      <c r="QNN31" s="569"/>
      <c r="QNO31" s="569"/>
      <c r="QNP31" s="569"/>
      <c r="QNQ31" s="569"/>
      <c r="QNR31" s="569"/>
      <c r="QNS31" s="569"/>
      <c r="QNT31" s="569"/>
      <c r="QNU31" s="569"/>
      <c r="QNV31" s="569"/>
      <c r="QNW31" s="569"/>
      <c r="QNX31" s="569"/>
      <c r="QNY31" s="569"/>
      <c r="QNZ31" s="569"/>
      <c r="QOA31" s="569"/>
      <c r="QOB31" s="569"/>
      <c r="QOC31" s="569"/>
      <c r="QOD31" s="569"/>
      <c r="QOE31" s="569"/>
      <c r="QOF31" s="569"/>
      <c r="QOG31" s="569"/>
      <c r="QOH31" s="569"/>
      <c r="QOI31" s="569"/>
      <c r="QOJ31" s="569"/>
      <c r="QOK31" s="569"/>
      <c r="QOL31" s="569"/>
      <c r="QOM31" s="569"/>
      <c r="QON31" s="569"/>
      <c r="QOO31" s="569"/>
      <c r="QOP31" s="569"/>
      <c r="QOQ31" s="569"/>
      <c r="QOR31" s="569"/>
      <c r="QOS31" s="569"/>
      <c r="QOT31" s="569"/>
      <c r="QOU31" s="569"/>
      <c r="QOV31" s="569"/>
      <c r="QOW31" s="569"/>
      <c r="QOX31" s="569"/>
      <c r="QOY31" s="569"/>
      <c r="QOZ31" s="569"/>
      <c r="QPA31" s="569"/>
      <c r="QPB31" s="569"/>
      <c r="QPC31" s="569"/>
      <c r="QPD31" s="569"/>
      <c r="QPE31" s="569"/>
      <c r="QPF31" s="569"/>
      <c r="QPG31" s="569"/>
      <c r="QPH31" s="569"/>
      <c r="QPI31" s="569"/>
      <c r="QPJ31" s="569"/>
      <c r="QPK31" s="569"/>
      <c r="QPL31" s="569"/>
      <c r="QPM31" s="569"/>
      <c r="QPN31" s="569"/>
      <c r="QPO31" s="569"/>
      <c r="QPP31" s="569"/>
      <c r="QPQ31" s="569"/>
      <c r="QPR31" s="569"/>
      <c r="QPS31" s="569"/>
      <c r="QPT31" s="569"/>
      <c r="QPU31" s="569"/>
      <c r="QPV31" s="569"/>
      <c r="QPW31" s="569"/>
      <c r="QPX31" s="569"/>
      <c r="QPY31" s="569"/>
      <c r="QPZ31" s="569"/>
      <c r="QQA31" s="569"/>
      <c r="QQB31" s="569"/>
      <c r="QQC31" s="569"/>
      <c r="QQD31" s="569"/>
      <c r="QQE31" s="569"/>
      <c r="QQF31" s="569"/>
      <c r="QQG31" s="569"/>
      <c r="QQH31" s="569"/>
      <c r="QQI31" s="569"/>
      <c r="QQJ31" s="569"/>
      <c r="QQK31" s="569"/>
      <c r="QQL31" s="569"/>
      <c r="QQM31" s="569"/>
      <c r="QQN31" s="569"/>
      <c r="QQO31" s="569"/>
      <c r="QQP31" s="569"/>
      <c r="QQQ31" s="569"/>
      <c r="QQR31" s="569"/>
      <c r="QQS31" s="569"/>
      <c r="QQT31" s="569"/>
      <c r="QQU31" s="569"/>
      <c r="QQV31" s="569"/>
      <c r="QQW31" s="569"/>
      <c r="QQX31" s="569"/>
      <c r="QQY31" s="569"/>
      <c r="QQZ31" s="569"/>
      <c r="QRA31" s="569"/>
      <c r="QRB31" s="569"/>
      <c r="QRC31" s="569"/>
      <c r="QRD31" s="569"/>
      <c r="QRE31" s="569"/>
      <c r="QRF31" s="569"/>
      <c r="QRG31" s="569"/>
      <c r="QRH31" s="569"/>
      <c r="QRI31" s="569"/>
      <c r="QRJ31" s="569"/>
      <c r="QRK31" s="569"/>
      <c r="QRL31" s="569"/>
      <c r="QRM31" s="569"/>
      <c r="QRN31" s="569"/>
      <c r="QRO31" s="569"/>
      <c r="QRP31" s="569"/>
      <c r="QRQ31" s="569"/>
      <c r="QRR31" s="569"/>
      <c r="QRS31" s="569"/>
      <c r="QRT31" s="569"/>
      <c r="QRU31" s="569"/>
      <c r="QRV31" s="569"/>
      <c r="QRW31" s="569"/>
      <c r="QRX31" s="569"/>
      <c r="QRY31" s="569"/>
      <c r="QRZ31" s="569"/>
      <c r="QSA31" s="569"/>
      <c r="QSB31" s="569"/>
      <c r="QSC31" s="569"/>
      <c r="QSD31" s="569"/>
      <c r="QSE31" s="569"/>
      <c r="QSF31" s="569"/>
      <c r="QSG31" s="569"/>
      <c r="QSH31" s="569"/>
      <c r="QSI31" s="569"/>
      <c r="QSJ31" s="569"/>
      <c r="QSK31" s="569"/>
      <c r="QSL31" s="569"/>
      <c r="QSM31" s="569"/>
      <c r="QSN31" s="569"/>
      <c r="QSO31" s="569"/>
      <c r="QSP31" s="569"/>
      <c r="QSQ31" s="569"/>
      <c r="QSR31" s="569"/>
      <c r="QSS31" s="569"/>
      <c r="QST31" s="569"/>
      <c r="QSU31" s="569"/>
      <c r="QSV31" s="569"/>
      <c r="QSW31" s="569"/>
      <c r="QSX31" s="569"/>
      <c r="QSY31" s="569"/>
      <c r="QSZ31" s="569"/>
      <c r="QTA31" s="569"/>
      <c r="QTB31" s="569"/>
      <c r="QTC31" s="569"/>
      <c r="QTD31" s="569"/>
      <c r="QTE31" s="569"/>
      <c r="QTF31" s="569"/>
      <c r="QTG31" s="569"/>
      <c r="QTH31" s="569"/>
      <c r="QTI31" s="569"/>
      <c r="QTJ31" s="569"/>
      <c r="QTK31" s="569"/>
      <c r="QTL31" s="569"/>
      <c r="QTM31" s="569"/>
      <c r="QTN31" s="569"/>
      <c r="QTO31" s="569"/>
      <c r="QTP31" s="569"/>
      <c r="QTQ31" s="569"/>
      <c r="QTR31" s="569"/>
      <c r="QTS31" s="569"/>
      <c r="QTT31" s="569"/>
      <c r="QTU31" s="569"/>
      <c r="QTV31" s="569"/>
      <c r="QTW31" s="569"/>
      <c r="QTX31" s="569"/>
      <c r="QTY31" s="569"/>
      <c r="QTZ31" s="569"/>
      <c r="QUA31" s="569"/>
      <c r="QUB31" s="569"/>
      <c r="QUC31" s="569"/>
      <c r="QUD31" s="569"/>
      <c r="QUE31" s="569"/>
      <c r="QUF31" s="569"/>
      <c r="QUG31" s="569"/>
      <c r="QUH31" s="569"/>
      <c r="QUI31" s="569"/>
      <c r="QUJ31" s="569"/>
      <c r="QUK31" s="569"/>
      <c r="QUL31" s="569"/>
      <c r="QUM31" s="569"/>
      <c r="QUN31" s="569"/>
      <c r="QUO31" s="569"/>
      <c r="QUP31" s="569"/>
      <c r="QUQ31" s="569"/>
      <c r="QUR31" s="569"/>
      <c r="QUS31" s="569"/>
      <c r="QUT31" s="569"/>
      <c r="QUU31" s="569"/>
      <c r="QUV31" s="569"/>
      <c r="QUW31" s="569"/>
      <c r="QUX31" s="569"/>
      <c r="QUY31" s="569"/>
      <c r="QUZ31" s="569"/>
      <c r="QVA31" s="569"/>
      <c r="QVB31" s="569"/>
      <c r="QVC31" s="569"/>
      <c r="QVD31" s="569"/>
      <c r="QVE31" s="569"/>
      <c r="QVF31" s="569"/>
      <c r="QVG31" s="569"/>
      <c r="QVH31" s="569"/>
      <c r="QVI31" s="569"/>
      <c r="QVJ31" s="569"/>
      <c r="QVK31" s="569"/>
      <c r="QVL31" s="569"/>
      <c r="QVM31" s="569"/>
      <c r="QVN31" s="569"/>
      <c r="QVO31" s="569"/>
      <c r="QVP31" s="569"/>
      <c r="QVQ31" s="569"/>
      <c r="QVR31" s="569"/>
      <c r="QVS31" s="569"/>
      <c r="QVT31" s="569"/>
      <c r="QVU31" s="569"/>
      <c r="QVV31" s="569"/>
      <c r="QVW31" s="569"/>
      <c r="QVX31" s="569"/>
      <c r="QVY31" s="569"/>
      <c r="QVZ31" s="569"/>
      <c r="QWA31" s="569"/>
      <c r="QWB31" s="569"/>
      <c r="QWC31" s="569"/>
      <c r="QWD31" s="569"/>
      <c r="QWE31" s="569"/>
      <c r="QWF31" s="569"/>
      <c r="QWG31" s="569"/>
      <c r="QWH31" s="569"/>
      <c r="QWI31" s="569"/>
      <c r="QWJ31" s="569"/>
      <c r="QWK31" s="569"/>
      <c r="QWL31" s="569"/>
      <c r="QWM31" s="569"/>
      <c r="QWN31" s="569"/>
      <c r="QWO31" s="569"/>
      <c r="QWP31" s="569"/>
      <c r="QWQ31" s="569"/>
      <c r="QWR31" s="569"/>
      <c r="QWS31" s="569"/>
      <c r="QWT31" s="569"/>
      <c r="QWU31" s="569"/>
      <c r="QWV31" s="569"/>
      <c r="QWW31" s="569"/>
      <c r="QWX31" s="569"/>
      <c r="QWY31" s="569"/>
      <c r="QWZ31" s="569"/>
      <c r="QXA31" s="569"/>
      <c r="QXB31" s="569"/>
      <c r="QXC31" s="569"/>
      <c r="QXD31" s="569"/>
      <c r="QXE31" s="569"/>
      <c r="QXF31" s="569"/>
      <c r="QXG31" s="569"/>
      <c r="QXH31" s="569"/>
      <c r="QXI31" s="569"/>
      <c r="QXJ31" s="569"/>
      <c r="QXK31" s="569"/>
      <c r="QXL31" s="569"/>
      <c r="QXM31" s="569"/>
      <c r="QXN31" s="569"/>
      <c r="QXO31" s="569"/>
      <c r="QXP31" s="569"/>
      <c r="QXQ31" s="569"/>
      <c r="QXR31" s="569"/>
      <c r="QXS31" s="569"/>
      <c r="QXT31" s="569"/>
      <c r="QXU31" s="569"/>
      <c r="QXV31" s="569"/>
      <c r="QXW31" s="569"/>
      <c r="QXX31" s="569"/>
      <c r="QXY31" s="569"/>
      <c r="QXZ31" s="569"/>
      <c r="QYA31" s="569"/>
      <c r="QYB31" s="569"/>
      <c r="QYC31" s="569"/>
      <c r="QYD31" s="569"/>
      <c r="QYE31" s="569"/>
      <c r="QYF31" s="569"/>
      <c r="QYG31" s="569"/>
      <c r="QYH31" s="569"/>
      <c r="QYI31" s="569"/>
      <c r="QYJ31" s="569"/>
      <c r="QYK31" s="569"/>
      <c r="QYL31" s="569"/>
      <c r="QYM31" s="569"/>
      <c r="QYN31" s="569"/>
      <c r="QYO31" s="569"/>
      <c r="QYP31" s="569"/>
      <c r="QYQ31" s="569"/>
      <c r="QYR31" s="569"/>
      <c r="QYS31" s="569"/>
      <c r="QYT31" s="569"/>
      <c r="QYU31" s="569"/>
      <c r="QYV31" s="569"/>
      <c r="QYW31" s="569"/>
      <c r="QYX31" s="569"/>
      <c r="QYY31" s="569"/>
      <c r="QYZ31" s="569"/>
      <c r="QZA31" s="569"/>
      <c r="QZB31" s="569"/>
      <c r="QZC31" s="569"/>
      <c r="QZD31" s="569"/>
      <c r="QZE31" s="569"/>
      <c r="QZF31" s="569"/>
      <c r="QZG31" s="569"/>
      <c r="QZH31" s="569"/>
      <c r="QZI31" s="569"/>
      <c r="QZJ31" s="569"/>
      <c r="QZK31" s="569"/>
      <c r="QZL31" s="569"/>
      <c r="QZM31" s="569"/>
      <c r="QZN31" s="569"/>
      <c r="QZO31" s="569"/>
      <c r="QZP31" s="569"/>
      <c r="QZQ31" s="569"/>
      <c r="QZR31" s="569"/>
      <c r="QZS31" s="569"/>
      <c r="QZT31" s="569"/>
      <c r="QZU31" s="569"/>
      <c r="QZV31" s="569"/>
      <c r="QZW31" s="569"/>
      <c r="QZX31" s="569"/>
      <c r="QZY31" s="569"/>
      <c r="QZZ31" s="569"/>
      <c r="RAA31" s="569"/>
      <c r="RAB31" s="569"/>
      <c r="RAC31" s="569"/>
      <c r="RAD31" s="569"/>
      <c r="RAE31" s="569"/>
      <c r="RAF31" s="569"/>
      <c r="RAG31" s="569"/>
      <c r="RAH31" s="569"/>
      <c r="RAI31" s="569"/>
      <c r="RAJ31" s="569"/>
      <c r="RAK31" s="569"/>
      <c r="RAL31" s="569"/>
      <c r="RAM31" s="569"/>
      <c r="RAN31" s="569"/>
      <c r="RAO31" s="569"/>
      <c r="RAP31" s="569"/>
      <c r="RAQ31" s="569"/>
      <c r="RAR31" s="569"/>
      <c r="RAS31" s="569"/>
      <c r="RAT31" s="569"/>
      <c r="RAU31" s="569"/>
      <c r="RAV31" s="569"/>
      <c r="RAW31" s="569"/>
      <c r="RAX31" s="569"/>
      <c r="RAY31" s="569"/>
      <c r="RAZ31" s="569"/>
      <c r="RBA31" s="569"/>
      <c r="RBB31" s="569"/>
      <c r="RBC31" s="569"/>
      <c r="RBD31" s="569"/>
      <c r="RBE31" s="569"/>
      <c r="RBF31" s="569"/>
      <c r="RBG31" s="569"/>
      <c r="RBH31" s="569"/>
      <c r="RBI31" s="569"/>
      <c r="RBJ31" s="569"/>
      <c r="RBK31" s="569"/>
      <c r="RBL31" s="569"/>
      <c r="RBM31" s="569"/>
      <c r="RBN31" s="569"/>
      <c r="RBO31" s="569"/>
      <c r="RBP31" s="569"/>
      <c r="RBQ31" s="569"/>
      <c r="RBR31" s="569"/>
      <c r="RBS31" s="569"/>
      <c r="RBT31" s="569"/>
      <c r="RBU31" s="569"/>
      <c r="RBV31" s="569"/>
      <c r="RBW31" s="569"/>
      <c r="RBX31" s="569"/>
      <c r="RBY31" s="569"/>
      <c r="RBZ31" s="569"/>
      <c r="RCA31" s="569"/>
      <c r="RCB31" s="569"/>
      <c r="RCC31" s="569"/>
      <c r="RCD31" s="569"/>
      <c r="RCE31" s="569"/>
      <c r="RCF31" s="569"/>
      <c r="RCG31" s="569"/>
      <c r="RCH31" s="569"/>
      <c r="RCI31" s="569"/>
      <c r="RCJ31" s="569"/>
      <c r="RCK31" s="569"/>
      <c r="RCL31" s="569"/>
      <c r="RCM31" s="569"/>
      <c r="RCN31" s="569"/>
      <c r="RCO31" s="569"/>
      <c r="RCP31" s="569"/>
      <c r="RCQ31" s="569"/>
      <c r="RCR31" s="569"/>
      <c r="RCS31" s="569"/>
      <c r="RCT31" s="569"/>
      <c r="RCU31" s="569"/>
      <c r="RCV31" s="569"/>
      <c r="RCW31" s="569"/>
      <c r="RCX31" s="569"/>
      <c r="RCY31" s="569"/>
      <c r="RCZ31" s="569"/>
      <c r="RDA31" s="569"/>
      <c r="RDB31" s="569"/>
      <c r="RDC31" s="569"/>
      <c r="RDD31" s="569"/>
      <c r="RDE31" s="569"/>
      <c r="RDF31" s="569"/>
      <c r="RDG31" s="569"/>
      <c r="RDH31" s="569"/>
      <c r="RDI31" s="569"/>
      <c r="RDJ31" s="569"/>
      <c r="RDK31" s="569"/>
      <c r="RDL31" s="569"/>
      <c r="RDM31" s="569"/>
      <c r="RDN31" s="569"/>
      <c r="RDO31" s="569"/>
      <c r="RDP31" s="569"/>
      <c r="RDQ31" s="569"/>
      <c r="RDR31" s="569"/>
      <c r="RDS31" s="569"/>
      <c r="RDT31" s="569"/>
      <c r="RDU31" s="569"/>
      <c r="RDV31" s="569"/>
      <c r="RDW31" s="569"/>
      <c r="RDX31" s="569"/>
      <c r="RDY31" s="569"/>
      <c r="RDZ31" s="569"/>
      <c r="REA31" s="569"/>
      <c r="REB31" s="569"/>
      <c r="REC31" s="569"/>
      <c r="RED31" s="569"/>
      <c r="REE31" s="569"/>
      <c r="REF31" s="569"/>
      <c r="REG31" s="569"/>
      <c r="REH31" s="569"/>
      <c r="REI31" s="569"/>
      <c r="REJ31" s="569"/>
      <c r="REK31" s="569"/>
      <c r="REL31" s="569"/>
      <c r="REM31" s="569"/>
      <c r="REN31" s="569"/>
      <c r="REO31" s="569"/>
      <c r="REP31" s="569"/>
      <c r="REQ31" s="569"/>
      <c r="RER31" s="569"/>
      <c r="RES31" s="569"/>
      <c r="RET31" s="569"/>
      <c r="REU31" s="569"/>
      <c r="REV31" s="569"/>
      <c r="REW31" s="569"/>
      <c r="REX31" s="569"/>
      <c r="REY31" s="569"/>
      <c r="REZ31" s="569"/>
      <c r="RFA31" s="569"/>
      <c r="RFB31" s="569"/>
      <c r="RFC31" s="569"/>
      <c r="RFD31" s="569"/>
      <c r="RFE31" s="569"/>
      <c r="RFF31" s="569"/>
      <c r="RFG31" s="569"/>
      <c r="RFH31" s="569"/>
      <c r="RFI31" s="569"/>
      <c r="RFJ31" s="569"/>
      <c r="RFK31" s="569"/>
      <c r="RFL31" s="569"/>
      <c r="RFM31" s="569"/>
      <c r="RFN31" s="569"/>
      <c r="RFO31" s="569"/>
      <c r="RFP31" s="569"/>
      <c r="RFQ31" s="569"/>
      <c r="RFR31" s="569"/>
      <c r="RFS31" s="569"/>
      <c r="RFT31" s="569"/>
      <c r="RFU31" s="569"/>
      <c r="RFV31" s="569"/>
      <c r="RFW31" s="569"/>
      <c r="RFX31" s="569"/>
      <c r="RFY31" s="569"/>
      <c r="RFZ31" s="569"/>
      <c r="RGA31" s="569"/>
      <c r="RGB31" s="569"/>
      <c r="RGC31" s="569"/>
      <c r="RGD31" s="569"/>
      <c r="RGE31" s="569"/>
      <c r="RGF31" s="569"/>
      <c r="RGG31" s="569"/>
      <c r="RGH31" s="569"/>
      <c r="RGI31" s="569"/>
      <c r="RGJ31" s="569"/>
      <c r="RGK31" s="569"/>
      <c r="RGL31" s="569"/>
      <c r="RGM31" s="569"/>
      <c r="RGN31" s="569"/>
      <c r="RGO31" s="569"/>
      <c r="RGP31" s="569"/>
      <c r="RGQ31" s="569"/>
      <c r="RGR31" s="569"/>
      <c r="RGS31" s="569"/>
      <c r="RGT31" s="569"/>
      <c r="RGU31" s="569"/>
      <c r="RGV31" s="569"/>
      <c r="RGW31" s="569"/>
      <c r="RGX31" s="569"/>
      <c r="RGY31" s="569"/>
      <c r="RGZ31" s="569"/>
      <c r="RHA31" s="569"/>
      <c r="RHB31" s="569"/>
      <c r="RHC31" s="569"/>
      <c r="RHD31" s="569"/>
      <c r="RHE31" s="569"/>
      <c r="RHF31" s="569"/>
      <c r="RHG31" s="569"/>
      <c r="RHH31" s="569"/>
      <c r="RHI31" s="569"/>
      <c r="RHJ31" s="569"/>
      <c r="RHK31" s="569"/>
      <c r="RHL31" s="569"/>
      <c r="RHM31" s="569"/>
      <c r="RHN31" s="569"/>
      <c r="RHO31" s="569"/>
      <c r="RHP31" s="569"/>
      <c r="RHQ31" s="569"/>
      <c r="RHR31" s="569"/>
      <c r="RHS31" s="569"/>
      <c r="RHT31" s="569"/>
      <c r="RHU31" s="569"/>
      <c r="RHV31" s="569"/>
      <c r="RHW31" s="569"/>
      <c r="RHX31" s="569"/>
      <c r="RHY31" s="569"/>
      <c r="RHZ31" s="569"/>
      <c r="RIA31" s="569"/>
      <c r="RIB31" s="569"/>
      <c r="RIC31" s="569"/>
      <c r="RID31" s="569"/>
      <c r="RIE31" s="569"/>
      <c r="RIF31" s="569"/>
      <c r="RIG31" s="569"/>
      <c r="RIH31" s="569"/>
      <c r="RII31" s="569"/>
      <c r="RIJ31" s="569"/>
      <c r="RIK31" s="569"/>
      <c r="RIL31" s="569"/>
      <c r="RIM31" s="569"/>
      <c r="RIN31" s="569"/>
      <c r="RIO31" s="569"/>
      <c r="RIP31" s="569"/>
      <c r="RIQ31" s="569"/>
      <c r="RIR31" s="569"/>
      <c r="RIS31" s="569"/>
      <c r="RIT31" s="569"/>
      <c r="RIU31" s="569"/>
      <c r="RIV31" s="569"/>
      <c r="RIW31" s="569"/>
      <c r="RIX31" s="569"/>
      <c r="RIY31" s="569"/>
      <c r="RIZ31" s="569"/>
      <c r="RJA31" s="569"/>
      <c r="RJB31" s="569"/>
      <c r="RJC31" s="569"/>
      <c r="RJD31" s="569"/>
      <c r="RJE31" s="569"/>
      <c r="RJF31" s="569"/>
      <c r="RJG31" s="569"/>
      <c r="RJH31" s="569"/>
      <c r="RJI31" s="569"/>
      <c r="RJJ31" s="569"/>
      <c r="RJK31" s="569"/>
      <c r="RJL31" s="569"/>
      <c r="RJM31" s="569"/>
      <c r="RJN31" s="569"/>
      <c r="RJO31" s="569"/>
      <c r="RJP31" s="569"/>
      <c r="RJQ31" s="569"/>
      <c r="RJR31" s="569"/>
      <c r="RJS31" s="569"/>
      <c r="RJT31" s="569"/>
      <c r="RJU31" s="569"/>
      <c r="RJV31" s="569"/>
      <c r="RJW31" s="569"/>
      <c r="RJX31" s="569"/>
      <c r="RJY31" s="569"/>
      <c r="RJZ31" s="569"/>
      <c r="RKA31" s="569"/>
      <c r="RKB31" s="569"/>
      <c r="RKC31" s="569"/>
      <c r="RKD31" s="569"/>
      <c r="RKE31" s="569"/>
      <c r="RKF31" s="569"/>
      <c r="RKG31" s="569"/>
      <c r="RKH31" s="569"/>
      <c r="RKI31" s="569"/>
      <c r="RKJ31" s="569"/>
      <c r="RKK31" s="569"/>
      <c r="RKL31" s="569"/>
      <c r="RKM31" s="569"/>
      <c r="RKN31" s="569"/>
      <c r="RKO31" s="569"/>
      <c r="RKP31" s="569"/>
      <c r="RKQ31" s="569"/>
      <c r="RKR31" s="569"/>
      <c r="RKS31" s="569"/>
      <c r="RKT31" s="569"/>
      <c r="RKU31" s="569"/>
      <c r="RKV31" s="569"/>
      <c r="RKW31" s="569"/>
      <c r="RKX31" s="569"/>
      <c r="RKY31" s="569"/>
      <c r="RKZ31" s="569"/>
      <c r="RLA31" s="569"/>
      <c r="RLB31" s="569"/>
      <c r="RLC31" s="569"/>
      <c r="RLD31" s="569"/>
      <c r="RLE31" s="569"/>
      <c r="RLF31" s="569"/>
      <c r="RLG31" s="569"/>
      <c r="RLH31" s="569"/>
      <c r="RLI31" s="569"/>
      <c r="RLJ31" s="569"/>
      <c r="RLK31" s="569"/>
      <c r="RLL31" s="569"/>
      <c r="RLM31" s="569"/>
      <c r="RLN31" s="569"/>
      <c r="RLO31" s="569"/>
      <c r="RLP31" s="569"/>
      <c r="RLQ31" s="569"/>
      <c r="RLR31" s="569"/>
      <c r="RLS31" s="569"/>
      <c r="RLT31" s="569"/>
      <c r="RLU31" s="569"/>
      <c r="RLV31" s="569"/>
      <c r="RLW31" s="569"/>
      <c r="RLX31" s="569"/>
      <c r="RLY31" s="569"/>
      <c r="RLZ31" s="569"/>
      <c r="RMA31" s="569"/>
      <c r="RMB31" s="569"/>
      <c r="RMC31" s="569"/>
      <c r="RMD31" s="569"/>
      <c r="RME31" s="569"/>
      <c r="RMF31" s="569"/>
      <c r="RMG31" s="569"/>
      <c r="RMH31" s="569"/>
      <c r="RMI31" s="569"/>
      <c r="RMJ31" s="569"/>
      <c r="RMK31" s="569"/>
      <c r="RML31" s="569"/>
      <c r="RMM31" s="569"/>
      <c r="RMN31" s="569"/>
      <c r="RMO31" s="569"/>
      <c r="RMP31" s="569"/>
      <c r="RMQ31" s="569"/>
      <c r="RMR31" s="569"/>
      <c r="RMS31" s="569"/>
      <c r="RMT31" s="569"/>
      <c r="RMU31" s="569"/>
      <c r="RMV31" s="569"/>
      <c r="RMW31" s="569"/>
      <c r="RMX31" s="569"/>
      <c r="RMY31" s="569"/>
      <c r="RMZ31" s="569"/>
      <c r="RNA31" s="569"/>
      <c r="RNB31" s="569"/>
      <c r="RNC31" s="569"/>
      <c r="RND31" s="569"/>
      <c r="RNE31" s="569"/>
      <c r="RNF31" s="569"/>
      <c r="RNG31" s="569"/>
      <c r="RNH31" s="569"/>
      <c r="RNI31" s="569"/>
      <c r="RNJ31" s="569"/>
      <c r="RNK31" s="569"/>
      <c r="RNL31" s="569"/>
      <c r="RNM31" s="569"/>
      <c r="RNN31" s="569"/>
      <c r="RNO31" s="569"/>
      <c r="RNP31" s="569"/>
      <c r="RNQ31" s="569"/>
      <c r="RNR31" s="569"/>
      <c r="RNS31" s="569"/>
      <c r="RNT31" s="569"/>
      <c r="RNU31" s="569"/>
      <c r="RNV31" s="569"/>
      <c r="RNW31" s="569"/>
      <c r="RNX31" s="569"/>
      <c r="RNY31" s="569"/>
      <c r="RNZ31" s="569"/>
      <c r="ROA31" s="569"/>
      <c r="ROB31" s="569"/>
      <c r="ROC31" s="569"/>
      <c r="ROD31" s="569"/>
      <c r="ROE31" s="569"/>
      <c r="ROF31" s="569"/>
      <c r="ROG31" s="569"/>
      <c r="ROH31" s="569"/>
      <c r="ROI31" s="569"/>
      <c r="ROJ31" s="569"/>
      <c r="ROK31" s="569"/>
      <c r="ROL31" s="569"/>
      <c r="ROM31" s="569"/>
      <c r="RON31" s="569"/>
      <c r="ROO31" s="569"/>
      <c r="ROP31" s="569"/>
      <c r="ROQ31" s="569"/>
      <c r="ROR31" s="569"/>
      <c r="ROS31" s="569"/>
      <c r="ROT31" s="569"/>
      <c r="ROU31" s="569"/>
      <c r="ROV31" s="569"/>
      <c r="ROW31" s="569"/>
      <c r="ROX31" s="569"/>
      <c r="ROY31" s="569"/>
      <c r="ROZ31" s="569"/>
      <c r="RPA31" s="569"/>
      <c r="RPB31" s="569"/>
      <c r="RPC31" s="569"/>
      <c r="RPD31" s="569"/>
      <c r="RPE31" s="569"/>
      <c r="RPF31" s="569"/>
      <c r="RPG31" s="569"/>
      <c r="RPH31" s="569"/>
      <c r="RPI31" s="569"/>
      <c r="RPJ31" s="569"/>
      <c r="RPK31" s="569"/>
      <c r="RPL31" s="569"/>
      <c r="RPM31" s="569"/>
      <c r="RPN31" s="569"/>
      <c r="RPO31" s="569"/>
      <c r="RPP31" s="569"/>
      <c r="RPQ31" s="569"/>
      <c r="RPR31" s="569"/>
      <c r="RPS31" s="569"/>
      <c r="RPT31" s="569"/>
      <c r="RPU31" s="569"/>
      <c r="RPV31" s="569"/>
      <c r="RPW31" s="569"/>
      <c r="RPX31" s="569"/>
      <c r="RPY31" s="569"/>
      <c r="RPZ31" s="569"/>
      <c r="RQA31" s="569"/>
      <c r="RQB31" s="569"/>
      <c r="RQC31" s="569"/>
      <c r="RQD31" s="569"/>
      <c r="RQE31" s="569"/>
      <c r="RQF31" s="569"/>
      <c r="RQG31" s="569"/>
      <c r="RQH31" s="569"/>
      <c r="RQI31" s="569"/>
      <c r="RQJ31" s="569"/>
      <c r="RQK31" s="569"/>
      <c r="RQL31" s="569"/>
      <c r="RQM31" s="569"/>
      <c r="RQN31" s="569"/>
      <c r="RQO31" s="569"/>
      <c r="RQP31" s="569"/>
      <c r="RQQ31" s="569"/>
      <c r="RQR31" s="569"/>
      <c r="RQS31" s="569"/>
      <c r="RQT31" s="569"/>
      <c r="RQU31" s="569"/>
      <c r="RQV31" s="569"/>
      <c r="RQW31" s="569"/>
      <c r="RQX31" s="569"/>
      <c r="RQY31" s="569"/>
      <c r="RQZ31" s="569"/>
      <c r="RRA31" s="569"/>
      <c r="RRB31" s="569"/>
      <c r="RRC31" s="569"/>
      <c r="RRD31" s="569"/>
      <c r="RRE31" s="569"/>
      <c r="RRF31" s="569"/>
      <c r="RRG31" s="569"/>
      <c r="RRH31" s="569"/>
      <c r="RRI31" s="569"/>
      <c r="RRJ31" s="569"/>
      <c r="RRK31" s="569"/>
      <c r="RRL31" s="569"/>
      <c r="RRM31" s="569"/>
      <c r="RRN31" s="569"/>
      <c r="RRO31" s="569"/>
      <c r="RRP31" s="569"/>
      <c r="RRQ31" s="569"/>
      <c r="RRR31" s="569"/>
      <c r="RRS31" s="569"/>
      <c r="RRT31" s="569"/>
      <c r="RRU31" s="569"/>
      <c r="RRV31" s="569"/>
      <c r="RRW31" s="569"/>
      <c r="RRX31" s="569"/>
      <c r="RRY31" s="569"/>
      <c r="RRZ31" s="569"/>
      <c r="RSA31" s="569"/>
      <c r="RSB31" s="569"/>
      <c r="RSC31" s="569"/>
      <c r="RSD31" s="569"/>
      <c r="RSE31" s="569"/>
      <c r="RSF31" s="569"/>
      <c r="RSG31" s="569"/>
      <c r="RSH31" s="569"/>
      <c r="RSI31" s="569"/>
      <c r="RSJ31" s="569"/>
      <c r="RSK31" s="569"/>
      <c r="RSL31" s="569"/>
      <c r="RSM31" s="569"/>
      <c r="RSN31" s="569"/>
      <c r="RSO31" s="569"/>
      <c r="RSP31" s="569"/>
      <c r="RSQ31" s="569"/>
      <c r="RSR31" s="569"/>
      <c r="RSS31" s="569"/>
      <c r="RST31" s="569"/>
      <c r="RSU31" s="569"/>
      <c r="RSV31" s="569"/>
      <c r="RSW31" s="569"/>
      <c r="RSX31" s="569"/>
      <c r="RSY31" s="569"/>
      <c r="RSZ31" s="569"/>
      <c r="RTA31" s="569"/>
      <c r="RTB31" s="569"/>
      <c r="RTC31" s="569"/>
      <c r="RTD31" s="569"/>
      <c r="RTE31" s="569"/>
      <c r="RTF31" s="569"/>
      <c r="RTG31" s="569"/>
      <c r="RTH31" s="569"/>
      <c r="RTI31" s="569"/>
      <c r="RTJ31" s="569"/>
      <c r="RTK31" s="569"/>
      <c r="RTL31" s="569"/>
      <c r="RTM31" s="569"/>
      <c r="RTN31" s="569"/>
      <c r="RTO31" s="569"/>
      <c r="RTP31" s="569"/>
      <c r="RTQ31" s="569"/>
      <c r="RTR31" s="569"/>
      <c r="RTS31" s="569"/>
      <c r="RTT31" s="569"/>
      <c r="RTU31" s="569"/>
      <c r="RTV31" s="569"/>
      <c r="RTW31" s="569"/>
      <c r="RTX31" s="569"/>
      <c r="RTY31" s="569"/>
      <c r="RTZ31" s="569"/>
      <c r="RUA31" s="569"/>
      <c r="RUB31" s="569"/>
      <c r="RUC31" s="569"/>
      <c r="RUD31" s="569"/>
      <c r="RUE31" s="569"/>
      <c r="RUF31" s="569"/>
      <c r="RUG31" s="569"/>
      <c r="RUH31" s="569"/>
      <c r="RUI31" s="569"/>
      <c r="RUJ31" s="569"/>
      <c r="RUK31" s="569"/>
      <c r="RUL31" s="569"/>
      <c r="RUM31" s="569"/>
      <c r="RUN31" s="569"/>
      <c r="RUO31" s="569"/>
      <c r="RUP31" s="569"/>
      <c r="RUQ31" s="569"/>
      <c r="RUR31" s="569"/>
      <c r="RUS31" s="569"/>
      <c r="RUT31" s="569"/>
      <c r="RUU31" s="569"/>
      <c r="RUV31" s="569"/>
      <c r="RUW31" s="569"/>
      <c r="RUX31" s="569"/>
      <c r="RUY31" s="569"/>
      <c r="RUZ31" s="569"/>
      <c r="RVA31" s="569"/>
      <c r="RVB31" s="569"/>
      <c r="RVC31" s="569"/>
      <c r="RVD31" s="569"/>
      <c r="RVE31" s="569"/>
      <c r="RVF31" s="569"/>
      <c r="RVG31" s="569"/>
      <c r="RVH31" s="569"/>
      <c r="RVI31" s="569"/>
      <c r="RVJ31" s="569"/>
      <c r="RVK31" s="569"/>
      <c r="RVL31" s="569"/>
      <c r="RVM31" s="569"/>
      <c r="RVN31" s="569"/>
      <c r="RVO31" s="569"/>
      <c r="RVP31" s="569"/>
      <c r="RVQ31" s="569"/>
      <c r="RVR31" s="569"/>
      <c r="RVS31" s="569"/>
      <c r="RVT31" s="569"/>
      <c r="RVU31" s="569"/>
      <c r="RVV31" s="569"/>
      <c r="RVW31" s="569"/>
      <c r="RVX31" s="569"/>
      <c r="RVY31" s="569"/>
      <c r="RVZ31" s="569"/>
      <c r="RWA31" s="569"/>
      <c r="RWB31" s="569"/>
      <c r="RWC31" s="569"/>
      <c r="RWD31" s="569"/>
      <c r="RWE31" s="569"/>
      <c r="RWF31" s="569"/>
      <c r="RWG31" s="569"/>
      <c r="RWH31" s="569"/>
      <c r="RWI31" s="569"/>
      <c r="RWJ31" s="569"/>
      <c r="RWK31" s="569"/>
      <c r="RWL31" s="569"/>
      <c r="RWM31" s="569"/>
      <c r="RWN31" s="569"/>
      <c r="RWO31" s="569"/>
      <c r="RWP31" s="569"/>
      <c r="RWQ31" s="569"/>
      <c r="RWR31" s="569"/>
      <c r="RWS31" s="569"/>
      <c r="RWT31" s="569"/>
      <c r="RWU31" s="569"/>
      <c r="RWV31" s="569"/>
      <c r="RWW31" s="569"/>
      <c r="RWX31" s="569"/>
      <c r="RWY31" s="569"/>
      <c r="RWZ31" s="569"/>
      <c r="RXA31" s="569"/>
      <c r="RXB31" s="569"/>
      <c r="RXC31" s="569"/>
      <c r="RXD31" s="569"/>
      <c r="RXE31" s="569"/>
      <c r="RXF31" s="569"/>
      <c r="RXG31" s="569"/>
      <c r="RXH31" s="569"/>
      <c r="RXI31" s="569"/>
      <c r="RXJ31" s="569"/>
      <c r="RXK31" s="569"/>
      <c r="RXL31" s="569"/>
      <c r="RXM31" s="569"/>
      <c r="RXN31" s="569"/>
      <c r="RXO31" s="569"/>
      <c r="RXP31" s="569"/>
      <c r="RXQ31" s="569"/>
      <c r="RXR31" s="569"/>
      <c r="RXS31" s="569"/>
      <c r="RXT31" s="569"/>
      <c r="RXU31" s="569"/>
      <c r="RXV31" s="569"/>
      <c r="RXW31" s="569"/>
      <c r="RXX31" s="569"/>
      <c r="RXY31" s="569"/>
      <c r="RXZ31" s="569"/>
      <c r="RYA31" s="569"/>
      <c r="RYB31" s="569"/>
      <c r="RYC31" s="569"/>
      <c r="RYD31" s="569"/>
      <c r="RYE31" s="569"/>
      <c r="RYF31" s="569"/>
      <c r="RYG31" s="569"/>
      <c r="RYH31" s="569"/>
      <c r="RYI31" s="569"/>
      <c r="RYJ31" s="569"/>
      <c r="RYK31" s="569"/>
      <c r="RYL31" s="569"/>
      <c r="RYM31" s="569"/>
      <c r="RYN31" s="569"/>
      <c r="RYO31" s="569"/>
      <c r="RYP31" s="569"/>
      <c r="RYQ31" s="569"/>
      <c r="RYR31" s="569"/>
      <c r="RYS31" s="569"/>
      <c r="RYT31" s="569"/>
      <c r="RYU31" s="569"/>
      <c r="RYV31" s="569"/>
      <c r="RYW31" s="569"/>
      <c r="RYX31" s="569"/>
      <c r="RYY31" s="569"/>
      <c r="RYZ31" s="569"/>
      <c r="RZA31" s="569"/>
      <c r="RZB31" s="569"/>
      <c r="RZC31" s="569"/>
      <c r="RZD31" s="569"/>
      <c r="RZE31" s="569"/>
      <c r="RZF31" s="569"/>
      <c r="RZG31" s="569"/>
      <c r="RZH31" s="569"/>
      <c r="RZI31" s="569"/>
      <c r="RZJ31" s="569"/>
      <c r="RZK31" s="569"/>
      <c r="RZL31" s="569"/>
      <c r="RZM31" s="569"/>
      <c r="RZN31" s="569"/>
      <c r="RZO31" s="569"/>
      <c r="RZP31" s="569"/>
      <c r="RZQ31" s="569"/>
      <c r="RZR31" s="569"/>
      <c r="RZS31" s="569"/>
      <c r="RZT31" s="569"/>
      <c r="RZU31" s="569"/>
      <c r="RZV31" s="569"/>
      <c r="RZW31" s="569"/>
      <c r="RZX31" s="569"/>
      <c r="RZY31" s="569"/>
      <c r="RZZ31" s="569"/>
      <c r="SAA31" s="569"/>
      <c r="SAB31" s="569"/>
      <c r="SAC31" s="569"/>
      <c r="SAD31" s="569"/>
      <c r="SAE31" s="569"/>
      <c r="SAF31" s="569"/>
      <c r="SAG31" s="569"/>
      <c r="SAH31" s="569"/>
      <c r="SAI31" s="569"/>
      <c r="SAJ31" s="569"/>
      <c r="SAK31" s="569"/>
      <c r="SAL31" s="569"/>
      <c r="SAM31" s="569"/>
      <c r="SAN31" s="569"/>
      <c r="SAO31" s="569"/>
      <c r="SAP31" s="569"/>
      <c r="SAQ31" s="569"/>
      <c r="SAR31" s="569"/>
      <c r="SAS31" s="569"/>
      <c r="SAT31" s="569"/>
      <c r="SAU31" s="569"/>
      <c r="SAV31" s="569"/>
      <c r="SAW31" s="569"/>
      <c r="SAX31" s="569"/>
      <c r="SAY31" s="569"/>
      <c r="SAZ31" s="569"/>
      <c r="SBA31" s="569"/>
      <c r="SBB31" s="569"/>
      <c r="SBC31" s="569"/>
      <c r="SBD31" s="569"/>
      <c r="SBE31" s="569"/>
      <c r="SBF31" s="569"/>
      <c r="SBG31" s="569"/>
      <c r="SBH31" s="569"/>
      <c r="SBI31" s="569"/>
      <c r="SBJ31" s="569"/>
      <c r="SBK31" s="569"/>
      <c r="SBL31" s="569"/>
      <c r="SBM31" s="569"/>
      <c r="SBN31" s="569"/>
      <c r="SBO31" s="569"/>
      <c r="SBP31" s="569"/>
      <c r="SBQ31" s="569"/>
      <c r="SBR31" s="569"/>
      <c r="SBS31" s="569"/>
      <c r="SBT31" s="569"/>
      <c r="SBU31" s="569"/>
      <c r="SBV31" s="569"/>
      <c r="SBW31" s="569"/>
      <c r="SBX31" s="569"/>
      <c r="SBY31" s="569"/>
      <c r="SBZ31" s="569"/>
      <c r="SCA31" s="569"/>
      <c r="SCB31" s="569"/>
      <c r="SCC31" s="569"/>
      <c r="SCD31" s="569"/>
      <c r="SCE31" s="569"/>
      <c r="SCF31" s="569"/>
      <c r="SCG31" s="569"/>
      <c r="SCH31" s="569"/>
      <c r="SCI31" s="569"/>
      <c r="SCJ31" s="569"/>
      <c r="SCK31" s="569"/>
      <c r="SCL31" s="569"/>
      <c r="SCM31" s="569"/>
      <c r="SCN31" s="569"/>
      <c r="SCO31" s="569"/>
      <c r="SCP31" s="569"/>
      <c r="SCQ31" s="569"/>
      <c r="SCR31" s="569"/>
      <c r="SCS31" s="569"/>
      <c r="SCT31" s="569"/>
      <c r="SCU31" s="569"/>
      <c r="SCV31" s="569"/>
      <c r="SCW31" s="569"/>
      <c r="SCX31" s="569"/>
      <c r="SCY31" s="569"/>
      <c r="SCZ31" s="569"/>
      <c r="SDA31" s="569"/>
      <c r="SDB31" s="569"/>
      <c r="SDC31" s="569"/>
      <c r="SDD31" s="569"/>
      <c r="SDE31" s="569"/>
      <c r="SDF31" s="569"/>
      <c r="SDG31" s="569"/>
      <c r="SDH31" s="569"/>
      <c r="SDI31" s="569"/>
      <c r="SDJ31" s="569"/>
      <c r="SDK31" s="569"/>
      <c r="SDL31" s="569"/>
      <c r="SDM31" s="569"/>
      <c r="SDN31" s="569"/>
      <c r="SDO31" s="569"/>
      <c r="SDP31" s="569"/>
      <c r="SDQ31" s="569"/>
      <c r="SDR31" s="569"/>
      <c r="SDS31" s="569"/>
      <c r="SDT31" s="569"/>
      <c r="SDU31" s="569"/>
      <c r="SDV31" s="569"/>
      <c r="SDW31" s="569"/>
      <c r="SDX31" s="569"/>
      <c r="SDY31" s="569"/>
      <c r="SDZ31" s="569"/>
      <c r="SEA31" s="569"/>
      <c r="SEB31" s="569"/>
      <c r="SEC31" s="569"/>
      <c r="SED31" s="569"/>
      <c r="SEE31" s="569"/>
      <c r="SEF31" s="569"/>
      <c r="SEG31" s="569"/>
      <c r="SEH31" s="569"/>
      <c r="SEI31" s="569"/>
      <c r="SEJ31" s="569"/>
      <c r="SEK31" s="569"/>
      <c r="SEL31" s="569"/>
      <c r="SEM31" s="569"/>
      <c r="SEN31" s="569"/>
      <c r="SEO31" s="569"/>
      <c r="SEP31" s="569"/>
      <c r="SEQ31" s="569"/>
      <c r="SER31" s="569"/>
      <c r="SES31" s="569"/>
      <c r="SET31" s="569"/>
      <c r="SEU31" s="569"/>
      <c r="SEV31" s="569"/>
      <c r="SEW31" s="569"/>
      <c r="SEX31" s="569"/>
      <c r="SEY31" s="569"/>
      <c r="SEZ31" s="569"/>
      <c r="SFA31" s="569"/>
      <c r="SFB31" s="569"/>
      <c r="SFC31" s="569"/>
      <c r="SFD31" s="569"/>
      <c r="SFE31" s="569"/>
      <c r="SFF31" s="569"/>
      <c r="SFG31" s="569"/>
      <c r="SFH31" s="569"/>
      <c r="SFI31" s="569"/>
      <c r="SFJ31" s="569"/>
      <c r="SFK31" s="569"/>
      <c r="SFL31" s="569"/>
      <c r="SFM31" s="569"/>
      <c r="SFN31" s="569"/>
      <c r="SFO31" s="569"/>
      <c r="SFP31" s="569"/>
      <c r="SFQ31" s="569"/>
      <c r="SFR31" s="569"/>
      <c r="SFS31" s="569"/>
      <c r="SFT31" s="569"/>
      <c r="SFU31" s="569"/>
      <c r="SFV31" s="569"/>
      <c r="SFW31" s="569"/>
      <c r="SFX31" s="569"/>
      <c r="SFY31" s="569"/>
      <c r="SFZ31" s="569"/>
      <c r="SGA31" s="569"/>
      <c r="SGB31" s="569"/>
      <c r="SGC31" s="569"/>
      <c r="SGD31" s="569"/>
      <c r="SGE31" s="569"/>
      <c r="SGF31" s="569"/>
      <c r="SGG31" s="569"/>
      <c r="SGH31" s="569"/>
      <c r="SGI31" s="569"/>
      <c r="SGJ31" s="569"/>
      <c r="SGK31" s="569"/>
      <c r="SGL31" s="569"/>
      <c r="SGM31" s="569"/>
      <c r="SGN31" s="569"/>
      <c r="SGO31" s="569"/>
      <c r="SGP31" s="569"/>
      <c r="SGQ31" s="569"/>
      <c r="SGR31" s="569"/>
      <c r="SGS31" s="569"/>
      <c r="SGT31" s="569"/>
      <c r="SGU31" s="569"/>
      <c r="SGV31" s="569"/>
      <c r="SGW31" s="569"/>
      <c r="SGX31" s="569"/>
      <c r="SGY31" s="569"/>
      <c r="SGZ31" s="569"/>
      <c r="SHA31" s="569"/>
      <c r="SHB31" s="569"/>
      <c r="SHC31" s="569"/>
      <c r="SHD31" s="569"/>
      <c r="SHE31" s="569"/>
      <c r="SHF31" s="569"/>
      <c r="SHG31" s="569"/>
      <c r="SHH31" s="569"/>
      <c r="SHI31" s="569"/>
      <c r="SHJ31" s="569"/>
      <c r="SHK31" s="569"/>
      <c r="SHL31" s="569"/>
      <c r="SHM31" s="569"/>
      <c r="SHN31" s="569"/>
      <c r="SHO31" s="569"/>
      <c r="SHP31" s="569"/>
      <c r="SHQ31" s="569"/>
      <c r="SHR31" s="569"/>
      <c r="SHS31" s="569"/>
      <c r="SHT31" s="569"/>
      <c r="SHU31" s="569"/>
      <c r="SHV31" s="569"/>
      <c r="SHW31" s="569"/>
      <c r="SHX31" s="569"/>
      <c r="SHY31" s="569"/>
      <c r="SHZ31" s="569"/>
      <c r="SIA31" s="569"/>
      <c r="SIB31" s="569"/>
      <c r="SIC31" s="569"/>
      <c r="SID31" s="569"/>
      <c r="SIE31" s="569"/>
      <c r="SIF31" s="569"/>
      <c r="SIG31" s="569"/>
      <c r="SIH31" s="569"/>
      <c r="SII31" s="569"/>
      <c r="SIJ31" s="569"/>
      <c r="SIK31" s="569"/>
      <c r="SIL31" s="569"/>
      <c r="SIM31" s="569"/>
      <c r="SIN31" s="569"/>
      <c r="SIO31" s="569"/>
      <c r="SIP31" s="569"/>
      <c r="SIQ31" s="569"/>
      <c r="SIR31" s="569"/>
      <c r="SIS31" s="569"/>
      <c r="SIT31" s="569"/>
      <c r="SIU31" s="569"/>
      <c r="SIV31" s="569"/>
      <c r="SIW31" s="569"/>
      <c r="SIX31" s="569"/>
      <c r="SIY31" s="569"/>
      <c r="SIZ31" s="569"/>
      <c r="SJA31" s="569"/>
      <c r="SJB31" s="569"/>
      <c r="SJC31" s="569"/>
      <c r="SJD31" s="569"/>
      <c r="SJE31" s="569"/>
      <c r="SJF31" s="569"/>
      <c r="SJG31" s="569"/>
      <c r="SJH31" s="569"/>
      <c r="SJI31" s="569"/>
      <c r="SJJ31" s="569"/>
      <c r="SJK31" s="569"/>
      <c r="SJL31" s="569"/>
      <c r="SJM31" s="569"/>
      <c r="SJN31" s="569"/>
      <c r="SJO31" s="569"/>
      <c r="SJP31" s="569"/>
      <c r="SJQ31" s="569"/>
      <c r="SJR31" s="569"/>
      <c r="SJS31" s="569"/>
      <c r="SJT31" s="569"/>
      <c r="SJU31" s="569"/>
      <c r="SJV31" s="569"/>
      <c r="SJW31" s="569"/>
      <c r="SJX31" s="569"/>
      <c r="SJY31" s="569"/>
      <c r="SJZ31" s="569"/>
      <c r="SKA31" s="569"/>
      <c r="SKB31" s="569"/>
      <c r="SKC31" s="569"/>
      <c r="SKD31" s="569"/>
      <c r="SKE31" s="569"/>
      <c r="SKF31" s="569"/>
      <c r="SKG31" s="569"/>
      <c r="SKH31" s="569"/>
      <c r="SKI31" s="569"/>
      <c r="SKJ31" s="569"/>
      <c r="SKK31" s="569"/>
      <c r="SKL31" s="569"/>
      <c r="SKM31" s="569"/>
      <c r="SKN31" s="569"/>
      <c r="SKO31" s="569"/>
      <c r="SKP31" s="569"/>
      <c r="SKQ31" s="569"/>
      <c r="SKR31" s="569"/>
      <c r="SKS31" s="569"/>
      <c r="SKT31" s="569"/>
      <c r="SKU31" s="569"/>
      <c r="SKV31" s="569"/>
      <c r="SKW31" s="569"/>
      <c r="SKX31" s="569"/>
      <c r="SKY31" s="569"/>
      <c r="SKZ31" s="569"/>
      <c r="SLA31" s="569"/>
      <c r="SLB31" s="569"/>
      <c r="SLC31" s="569"/>
      <c r="SLD31" s="569"/>
      <c r="SLE31" s="569"/>
      <c r="SLF31" s="569"/>
      <c r="SLG31" s="569"/>
      <c r="SLH31" s="569"/>
      <c r="SLI31" s="569"/>
      <c r="SLJ31" s="569"/>
      <c r="SLK31" s="569"/>
      <c r="SLL31" s="569"/>
      <c r="SLM31" s="569"/>
      <c r="SLN31" s="569"/>
      <c r="SLO31" s="569"/>
      <c r="SLP31" s="569"/>
      <c r="SLQ31" s="569"/>
      <c r="SLR31" s="569"/>
      <c r="SLS31" s="569"/>
      <c r="SLT31" s="569"/>
      <c r="SLU31" s="569"/>
      <c r="SLV31" s="569"/>
      <c r="SLW31" s="569"/>
      <c r="SLX31" s="569"/>
      <c r="SLY31" s="569"/>
      <c r="SLZ31" s="569"/>
      <c r="SMA31" s="569"/>
      <c r="SMB31" s="569"/>
      <c r="SMC31" s="569"/>
      <c r="SMD31" s="569"/>
      <c r="SME31" s="569"/>
      <c r="SMF31" s="569"/>
      <c r="SMG31" s="569"/>
      <c r="SMH31" s="569"/>
      <c r="SMI31" s="569"/>
      <c r="SMJ31" s="569"/>
      <c r="SMK31" s="569"/>
      <c r="SML31" s="569"/>
      <c r="SMM31" s="569"/>
      <c r="SMN31" s="569"/>
      <c r="SMO31" s="569"/>
      <c r="SMP31" s="569"/>
      <c r="SMQ31" s="569"/>
      <c r="SMR31" s="569"/>
      <c r="SMS31" s="569"/>
      <c r="SMT31" s="569"/>
      <c r="SMU31" s="569"/>
      <c r="SMV31" s="569"/>
      <c r="SMW31" s="569"/>
      <c r="SMX31" s="569"/>
      <c r="SMY31" s="569"/>
      <c r="SMZ31" s="569"/>
      <c r="SNA31" s="569"/>
      <c r="SNB31" s="569"/>
      <c r="SNC31" s="569"/>
      <c r="SND31" s="569"/>
      <c r="SNE31" s="569"/>
      <c r="SNF31" s="569"/>
      <c r="SNG31" s="569"/>
      <c r="SNH31" s="569"/>
      <c r="SNI31" s="569"/>
      <c r="SNJ31" s="569"/>
      <c r="SNK31" s="569"/>
      <c r="SNL31" s="569"/>
      <c r="SNM31" s="569"/>
      <c r="SNN31" s="569"/>
      <c r="SNO31" s="569"/>
      <c r="SNP31" s="569"/>
      <c r="SNQ31" s="569"/>
      <c r="SNR31" s="569"/>
      <c r="SNS31" s="569"/>
      <c r="SNT31" s="569"/>
      <c r="SNU31" s="569"/>
      <c r="SNV31" s="569"/>
      <c r="SNW31" s="569"/>
      <c r="SNX31" s="569"/>
      <c r="SNY31" s="569"/>
      <c r="SNZ31" s="569"/>
      <c r="SOA31" s="569"/>
      <c r="SOB31" s="569"/>
      <c r="SOC31" s="569"/>
      <c r="SOD31" s="569"/>
      <c r="SOE31" s="569"/>
      <c r="SOF31" s="569"/>
      <c r="SOG31" s="569"/>
      <c r="SOH31" s="569"/>
      <c r="SOI31" s="569"/>
      <c r="SOJ31" s="569"/>
      <c r="SOK31" s="569"/>
      <c r="SOL31" s="569"/>
      <c r="SOM31" s="569"/>
      <c r="SON31" s="569"/>
      <c r="SOO31" s="569"/>
      <c r="SOP31" s="569"/>
      <c r="SOQ31" s="569"/>
      <c r="SOR31" s="569"/>
      <c r="SOS31" s="569"/>
      <c r="SOT31" s="569"/>
      <c r="SOU31" s="569"/>
      <c r="SOV31" s="569"/>
      <c r="SOW31" s="569"/>
      <c r="SOX31" s="569"/>
      <c r="SOY31" s="569"/>
      <c r="SOZ31" s="569"/>
      <c r="SPA31" s="569"/>
      <c r="SPB31" s="569"/>
      <c r="SPC31" s="569"/>
      <c r="SPD31" s="569"/>
      <c r="SPE31" s="569"/>
      <c r="SPF31" s="569"/>
      <c r="SPG31" s="569"/>
      <c r="SPH31" s="569"/>
      <c r="SPI31" s="569"/>
      <c r="SPJ31" s="569"/>
      <c r="SPK31" s="569"/>
      <c r="SPL31" s="569"/>
      <c r="SPM31" s="569"/>
      <c r="SPN31" s="569"/>
      <c r="SPO31" s="569"/>
      <c r="SPP31" s="569"/>
      <c r="SPQ31" s="569"/>
      <c r="SPR31" s="569"/>
      <c r="SPS31" s="569"/>
      <c r="SPT31" s="569"/>
      <c r="SPU31" s="569"/>
      <c r="SPV31" s="569"/>
      <c r="SPW31" s="569"/>
      <c r="SPX31" s="569"/>
      <c r="SPY31" s="569"/>
      <c r="SPZ31" s="569"/>
      <c r="SQA31" s="569"/>
      <c r="SQB31" s="569"/>
      <c r="SQC31" s="569"/>
      <c r="SQD31" s="569"/>
      <c r="SQE31" s="569"/>
      <c r="SQF31" s="569"/>
      <c r="SQG31" s="569"/>
      <c r="SQH31" s="569"/>
      <c r="SQI31" s="569"/>
      <c r="SQJ31" s="569"/>
      <c r="SQK31" s="569"/>
      <c r="SQL31" s="569"/>
      <c r="SQM31" s="569"/>
      <c r="SQN31" s="569"/>
      <c r="SQO31" s="569"/>
      <c r="SQP31" s="569"/>
      <c r="SQQ31" s="569"/>
      <c r="SQR31" s="569"/>
      <c r="SQS31" s="569"/>
      <c r="SQT31" s="569"/>
      <c r="SQU31" s="569"/>
      <c r="SQV31" s="569"/>
      <c r="SQW31" s="569"/>
      <c r="SQX31" s="569"/>
      <c r="SQY31" s="569"/>
      <c r="SQZ31" s="569"/>
      <c r="SRA31" s="569"/>
      <c r="SRB31" s="569"/>
      <c r="SRC31" s="569"/>
      <c r="SRD31" s="569"/>
      <c r="SRE31" s="569"/>
      <c r="SRF31" s="569"/>
      <c r="SRG31" s="569"/>
      <c r="SRH31" s="569"/>
      <c r="SRI31" s="569"/>
      <c r="SRJ31" s="569"/>
      <c r="SRK31" s="569"/>
      <c r="SRL31" s="569"/>
      <c r="SRM31" s="569"/>
      <c r="SRN31" s="569"/>
      <c r="SRO31" s="569"/>
      <c r="SRP31" s="569"/>
      <c r="SRQ31" s="569"/>
      <c r="SRR31" s="569"/>
      <c r="SRS31" s="569"/>
      <c r="SRT31" s="569"/>
      <c r="SRU31" s="569"/>
      <c r="SRV31" s="569"/>
      <c r="SRW31" s="569"/>
      <c r="SRX31" s="569"/>
      <c r="SRY31" s="569"/>
      <c r="SRZ31" s="569"/>
      <c r="SSA31" s="569"/>
      <c r="SSB31" s="569"/>
      <c r="SSC31" s="569"/>
      <c r="SSD31" s="569"/>
      <c r="SSE31" s="569"/>
      <c r="SSF31" s="569"/>
      <c r="SSG31" s="569"/>
      <c r="SSH31" s="569"/>
      <c r="SSI31" s="569"/>
      <c r="SSJ31" s="569"/>
      <c r="SSK31" s="569"/>
      <c r="SSL31" s="569"/>
      <c r="SSM31" s="569"/>
      <c r="SSN31" s="569"/>
      <c r="SSO31" s="569"/>
      <c r="SSP31" s="569"/>
      <c r="SSQ31" s="569"/>
      <c r="SSR31" s="569"/>
      <c r="SSS31" s="569"/>
      <c r="SST31" s="569"/>
      <c r="SSU31" s="569"/>
      <c r="SSV31" s="569"/>
      <c r="SSW31" s="569"/>
      <c r="SSX31" s="569"/>
      <c r="SSY31" s="569"/>
      <c r="SSZ31" s="569"/>
      <c r="STA31" s="569"/>
      <c r="STB31" s="569"/>
      <c r="STC31" s="569"/>
      <c r="STD31" s="569"/>
      <c r="STE31" s="569"/>
      <c r="STF31" s="569"/>
      <c r="STG31" s="569"/>
      <c r="STH31" s="569"/>
      <c r="STI31" s="569"/>
      <c r="STJ31" s="569"/>
      <c r="STK31" s="569"/>
      <c r="STL31" s="569"/>
      <c r="STM31" s="569"/>
      <c r="STN31" s="569"/>
      <c r="STO31" s="569"/>
      <c r="STP31" s="569"/>
      <c r="STQ31" s="569"/>
      <c r="STR31" s="569"/>
      <c r="STS31" s="569"/>
      <c r="STT31" s="569"/>
      <c r="STU31" s="569"/>
      <c r="STV31" s="569"/>
      <c r="STW31" s="569"/>
      <c r="STX31" s="569"/>
      <c r="STY31" s="569"/>
      <c r="STZ31" s="569"/>
      <c r="SUA31" s="569"/>
      <c r="SUB31" s="569"/>
      <c r="SUC31" s="569"/>
      <c r="SUD31" s="569"/>
      <c r="SUE31" s="569"/>
      <c r="SUF31" s="569"/>
      <c r="SUG31" s="569"/>
      <c r="SUH31" s="569"/>
      <c r="SUI31" s="569"/>
      <c r="SUJ31" s="569"/>
      <c r="SUK31" s="569"/>
      <c r="SUL31" s="569"/>
      <c r="SUM31" s="569"/>
      <c r="SUN31" s="569"/>
      <c r="SUO31" s="569"/>
      <c r="SUP31" s="569"/>
      <c r="SUQ31" s="569"/>
      <c r="SUR31" s="569"/>
      <c r="SUS31" s="569"/>
      <c r="SUT31" s="569"/>
      <c r="SUU31" s="569"/>
      <c r="SUV31" s="569"/>
      <c r="SUW31" s="569"/>
      <c r="SUX31" s="569"/>
      <c r="SUY31" s="569"/>
      <c r="SUZ31" s="569"/>
      <c r="SVA31" s="569"/>
      <c r="SVB31" s="569"/>
      <c r="SVC31" s="569"/>
      <c r="SVD31" s="569"/>
      <c r="SVE31" s="569"/>
      <c r="SVF31" s="569"/>
      <c r="SVG31" s="569"/>
      <c r="SVH31" s="569"/>
      <c r="SVI31" s="569"/>
      <c r="SVJ31" s="569"/>
      <c r="SVK31" s="569"/>
      <c r="SVL31" s="569"/>
      <c r="SVM31" s="569"/>
      <c r="SVN31" s="569"/>
      <c r="SVO31" s="569"/>
      <c r="SVP31" s="569"/>
      <c r="SVQ31" s="569"/>
      <c r="SVR31" s="569"/>
      <c r="SVS31" s="569"/>
      <c r="SVT31" s="569"/>
      <c r="SVU31" s="569"/>
      <c r="SVV31" s="569"/>
      <c r="SVW31" s="569"/>
      <c r="SVX31" s="569"/>
      <c r="SVY31" s="569"/>
      <c r="SVZ31" s="569"/>
      <c r="SWA31" s="569"/>
      <c r="SWB31" s="569"/>
      <c r="SWC31" s="569"/>
      <c r="SWD31" s="569"/>
      <c r="SWE31" s="569"/>
      <c r="SWF31" s="569"/>
      <c r="SWG31" s="569"/>
      <c r="SWH31" s="569"/>
      <c r="SWI31" s="569"/>
      <c r="SWJ31" s="569"/>
      <c r="SWK31" s="569"/>
      <c r="SWL31" s="569"/>
      <c r="SWM31" s="569"/>
      <c r="SWN31" s="569"/>
      <c r="SWO31" s="569"/>
      <c r="SWP31" s="569"/>
      <c r="SWQ31" s="569"/>
      <c r="SWR31" s="569"/>
      <c r="SWS31" s="569"/>
      <c r="SWT31" s="569"/>
      <c r="SWU31" s="569"/>
      <c r="SWV31" s="569"/>
      <c r="SWW31" s="569"/>
      <c r="SWX31" s="569"/>
      <c r="SWY31" s="569"/>
      <c r="SWZ31" s="569"/>
      <c r="SXA31" s="569"/>
      <c r="SXB31" s="569"/>
      <c r="SXC31" s="569"/>
      <c r="SXD31" s="569"/>
      <c r="SXE31" s="569"/>
      <c r="SXF31" s="569"/>
      <c r="SXG31" s="569"/>
      <c r="SXH31" s="569"/>
      <c r="SXI31" s="569"/>
      <c r="SXJ31" s="569"/>
      <c r="SXK31" s="569"/>
      <c r="SXL31" s="569"/>
      <c r="SXM31" s="569"/>
      <c r="SXN31" s="569"/>
      <c r="SXO31" s="569"/>
      <c r="SXP31" s="569"/>
      <c r="SXQ31" s="569"/>
      <c r="SXR31" s="569"/>
      <c r="SXS31" s="569"/>
      <c r="SXT31" s="569"/>
      <c r="SXU31" s="569"/>
      <c r="SXV31" s="569"/>
      <c r="SXW31" s="569"/>
      <c r="SXX31" s="569"/>
      <c r="SXY31" s="569"/>
      <c r="SXZ31" s="569"/>
      <c r="SYA31" s="569"/>
      <c r="SYB31" s="569"/>
      <c r="SYC31" s="569"/>
      <c r="SYD31" s="569"/>
      <c r="SYE31" s="569"/>
      <c r="SYF31" s="569"/>
      <c r="SYG31" s="569"/>
      <c r="SYH31" s="569"/>
      <c r="SYI31" s="569"/>
      <c r="SYJ31" s="569"/>
      <c r="SYK31" s="569"/>
      <c r="SYL31" s="569"/>
      <c r="SYM31" s="569"/>
      <c r="SYN31" s="569"/>
      <c r="SYO31" s="569"/>
      <c r="SYP31" s="569"/>
      <c r="SYQ31" s="569"/>
      <c r="SYR31" s="569"/>
      <c r="SYS31" s="569"/>
      <c r="SYT31" s="569"/>
      <c r="SYU31" s="569"/>
      <c r="SYV31" s="569"/>
      <c r="SYW31" s="569"/>
      <c r="SYX31" s="569"/>
      <c r="SYY31" s="569"/>
      <c r="SYZ31" s="569"/>
      <c r="SZA31" s="569"/>
      <c r="SZB31" s="569"/>
      <c r="SZC31" s="569"/>
      <c r="SZD31" s="569"/>
      <c r="SZE31" s="569"/>
      <c r="SZF31" s="569"/>
      <c r="SZG31" s="569"/>
      <c r="SZH31" s="569"/>
      <c r="SZI31" s="569"/>
      <c r="SZJ31" s="569"/>
      <c r="SZK31" s="569"/>
      <c r="SZL31" s="569"/>
      <c r="SZM31" s="569"/>
      <c r="SZN31" s="569"/>
      <c r="SZO31" s="569"/>
      <c r="SZP31" s="569"/>
      <c r="SZQ31" s="569"/>
      <c r="SZR31" s="569"/>
      <c r="SZS31" s="569"/>
      <c r="SZT31" s="569"/>
      <c r="SZU31" s="569"/>
      <c r="SZV31" s="569"/>
      <c r="SZW31" s="569"/>
      <c r="SZX31" s="569"/>
      <c r="SZY31" s="569"/>
      <c r="SZZ31" s="569"/>
      <c r="TAA31" s="569"/>
      <c r="TAB31" s="569"/>
      <c r="TAC31" s="569"/>
      <c r="TAD31" s="569"/>
      <c r="TAE31" s="569"/>
      <c r="TAF31" s="569"/>
      <c r="TAG31" s="569"/>
      <c r="TAH31" s="569"/>
      <c r="TAI31" s="569"/>
      <c r="TAJ31" s="569"/>
      <c r="TAK31" s="569"/>
      <c r="TAL31" s="569"/>
      <c r="TAM31" s="569"/>
      <c r="TAN31" s="569"/>
      <c r="TAO31" s="569"/>
      <c r="TAP31" s="569"/>
      <c r="TAQ31" s="569"/>
      <c r="TAR31" s="569"/>
      <c r="TAS31" s="569"/>
      <c r="TAT31" s="569"/>
      <c r="TAU31" s="569"/>
      <c r="TAV31" s="569"/>
      <c r="TAW31" s="569"/>
      <c r="TAX31" s="569"/>
      <c r="TAY31" s="569"/>
      <c r="TAZ31" s="569"/>
      <c r="TBA31" s="569"/>
      <c r="TBB31" s="569"/>
      <c r="TBC31" s="569"/>
      <c r="TBD31" s="569"/>
      <c r="TBE31" s="569"/>
      <c r="TBF31" s="569"/>
      <c r="TBG31" s="569"/>
      <c r="TBH31" s="569"/>
      <c r="TBI31" s="569"/>
      <c r="TBJ31" s="569"/>
      <c r="TBK31" s="569"/>
      <c r="TBL31" s="569"/>
      <c r="TBM31" s="569"/>
      <c r="TBN31" s="569"/>
      <c r="TBO31" s="569"/>
      <c r="TBP31" s="569"/>
      <c r="TBQ31" s="569"/>
      <c r="TBR31" s="569"/>
      <c r="TBS31" s="569"/>
      <c r="TBT31" s="569"/>
      <c r="TBU31" s="569"/>
      <c r="TBV31" s="569"/>
      <c r="TBW31" s="569"/>
      <c r="TBX31" s="569"/>
      <c r="TBY31" s="569"/>
      <c r="TBZ31" s="569"/>
      <c r="TCA31" s="569"/>
      <c r="TCB31" s="569"/>
      <c r="TCC31" s="569"/>
      <c r="TCD31" s="569"/>
      <c r="TCE31" s="569"/>
      <c r="TCF31" s="569"/>
      <c r="TCG31" s="569"/>
      <c r="TCH31" s="569"/>
      <c r="TCI31" s="569"/>
      <c r="TCJ31" s="569"/>
      <c r="TCK31" s="569"/>
      <c r="TCL31" s="569"/>
      <c r="TCM31" s="569"/>
      <c r="TCN31" s="569"/>
      <c r="TCO31" s="569"/>
      <c r="TCP31" s="569"/>
      <c r="TCQ31" s="569"/>
      <c r="TCR31" s="569"/>
      <c r="TCS31" s="569"/>
      <c r="TCT31" s="569"/>
      <c r="TCU31" s="569"/>
      <c r="TCV31" s="569"/>
      <c r="TCW31" s="569"/>
      <c r="TCX31" s="569"/>
      <c r="TCY31" s="569"/>
      <c r="TCZ31" s="569"/>
      <c r="TDA31" s="569"/>
      <c r="TDB31" s="569"/>
      <c r="TDC31" s="569"/>
      <c r="TDD31" s="569"/>
      <c r="TDE31" s="569"/>
      <c r="TDF31" s="569"/>
      <c r="TDG31" s="569"/>
      <c r="TDH31" s="569"/>
      <c r="TDI31" s="569"/>
      <c r="TDJ31" s="569"/>
      <c r="TDK31" s="569"/>
      <c r="TDL31" s="569"/>
      <c r="TDM31" s="569"/>
      <c r="TDN31" s="569"/>
      <c r="TDO31" s="569"/>
      <c r="TDP31" s="569"/>
      <c r="TDQ31" s="569"/>
      <c r="TDR31" s="569"/>
      <c r="TDS31" s="569"/>
      <c r="TDT31" s="569"/>
      <c r="TDU31" s="569"/>
      <c r="TDV31" s="569"/>
      <c r="TDW31" s="569"/>
      <c r="TDX31" s="569"/>
      <c r="TDY31" s="569"/>
      <c r="TDZ31" s="569"/>
      <c r="TEA31" s="569"/>
      <c r="TEB31" s="569"/>
      <c r="TEC31" s="569"/>
      <c r="TED31" s="569"/>
      <c r="TEE31" s="569"/>
      <c r="TEF31" s="569"/>
      <c r="TEG31" s="569"/>
      <c r="TEH31" s="569"/>
      <c r="TEI31" s="569"/>
      <c r="TEJ31" s="569"/>
      <c r="TEK31" s="569"/>
      <c r="TEL31" s="569"/>
      <c r="TEM31" s="569"/>
      <c r="TEN31" s="569"/>
      <c r="TEO31" s="569"/>
      <c r="TEP31" s="569"/>
      <c r="TEQ31" s="569"/>
      <c r="TER31" s="569"/>
      <c r="TES31" s="569"/>
      <c r="TET31" s="569"/>
      <c r="TEU31" s="569"/>
      <c r="TEV31" s="569"/>
      <c r="TEW31" s="569"/>
      <c r="TEX31" s="569"/>
      <c r="TEY31" s="569"/>
      <c r="TEZ31" s="569"/>
      <c r="TFA31" s="569"/>
      <c r="TFB31" s="569"/>
      <c r="TFC31" s="569"/>
      <c r="TFD31" s="569"/>
      <c r="TFE31" s="569"/>
      <c r="TFF31" s="569"/>
      <c r="TFG31" s="569"/>
      <c r="TFH31" s="569"/>
      <c r="TFI31" s="569"/>
      <c r="TFJ31" s="569"/>
      <c r="TFK31" s="569"/>
      <c r="TFL31" s="569"/>
      <c r="TFM31" s="569"/>
      <c r="TFN31" s="569"/>
      <c r="TFO31" s="569"/>
      <c r="TFP31" s="569"/>
      <c r="TFQ31" s="569"/>
      <c r="TFR31" s="569"/>
      <c r="TFS31" s="569"/>
      <c r="TFT31" s="569"/>
      <c r="TFU31" s="569"/>
      <c r="TFV31" s="569"/>
      <c r="TFW31" s="569"/>
      <c r="TFX31" s="569"/>
      <c r="TFY31" s="569"/>
      <c r="TFZ31" s="569"/>
      <c r="TGA31" s="569"/>
      <c r="TGB31" s="569"/>
      <c r="TGC31" s="569"/>
      <c r="TGD31" s="569"/>
      <c r="TGE31" s="569"/>
      <c r="TGF31" s="569"/>
      <c r="TGG31" s="569"/>
      <c r="TGH31" s="569"/>
      <c r="TGI31" s="569"/>
      <c r="TGJ31" s="569"/>
      <c r="TGK31" s="569"/>
      <c r="TGL31" s="569"/>
      <c r="TGM31" s="569"/>
      <c r="TGN31" s="569"/>
      <c r="TGO31" s="569"/>
      <c r="TGP31" s="569"/>
      <c r="TGQ31" s="569"/>
      <c r="TGR31" s="569"/>
      <c r="TGS31" s="569"/>
      <c r="TGT31" s="569"/>
      <c r="TGU31" s="569"/>
      <c r="TGV31" s="569"/>
      <c r="TGW31" s="569"/>
      <c r="TGX31" s="569"/>
      <c r="TGY31" s="569"/>
      <c r="TGZ31" s="569"/>
      <c r="THA31" s="569"/>
      <c r="THB31" s="569"/>
      <c r="THC31" s="569"/>
      <c r="THD31" s="569"/>
      <c r="THE31" s="569"/>
      <c r="THF31" s="569"/>
      <c r="THG31" s="569"/>
      <c r="THH31" s="569"/>
      <c r="THI31" s="569"/>
      <c r="THJ31" s="569"/>
      <c r="THK31" s="569"/>
      <c r="THL31" s="569"/>
      <c r="THM31" s="569"/>
      <c r="THN31" s="569"/>
      <c r="THO31" s="569"/>
      <c r="THP31" s="569"/>
      <c r="THQ31" s="569"/>
      <c r="THR31" s="569"/>
      <c r="THS31" s="569"/>
      <c r="THT31" s="569"/>
      <c r="THU31" s="569"/>
      <c r="THV31" s="569"/>
      <c r="THW31" s="569"/>
      <c r="THX31" s="569"/>
      <c r="THY31" s="569"/>
      <c r="THZ31" s="569"/>
      <c r="TIA31" s="569"/>
      <c r="TIB31" s="569"/>
      <c r="TIC31" s="569"/>
      <c r="TID31" s="569"/>
      <c r="TIE31" s="569"/>
      <c r="TIF31" s="569"/>
      <c r="TIG31" s="569"/>
      <c r="TIH31" s="569"/>
      <c r="TII31" s="569"/>
      <c r="TIJ31" s="569"/>
      <c r="TIK31" s="569"/>
      <c r="TIL31" s="569"/>
      <c r="TIM31" s="569"/>
      <c r="TIN31" s="569"/>
      <c r="TIO31" s="569"/>
      <c r="TIP31" s="569"/>
      <c r="TIQ31" s="569"/>
      <c r="TIR31" s="569"/>
      <c r="TIS31" s="569"/>
      <c r="TIT31" s="569"/>
      <c r="TIU31" s="569"/>
      <c r="TIV31" s="569"/>
      <c r="TIW31" s="569"/>
      <c r="TIX31" s="569"/>
      <c r="TIY31" s="569"/>
      <c r="TIZ31" s="569"/>
      <c r="TJA31" s="569"/>
      <c r="TJB31" s="569"/>
      <c r="TJC31" s="569"/>
      <c r="TJD31" s="569"/>
      <c r="TJE31" s="569"/>
      <c r="TJF31" s="569"/>
      <c r="TJG31" s="569"/>
      <c r="TJH31" s="569"/>
      <c r="TJI31" s="569"/>
      <c r="TJJ31" s="569"/>
      <c r="TJK31" s="569"/>
      <c r="TJL31" s="569"/>
      <c r="TJM31" s="569"/>
      <c r="TJN31" s="569"/>
      <c r="TJO31" s="569"/>
      <c r="TJP31" s="569"/>
      <c r="TJQ31" s="569"/>
      <c r="TJR31" s="569"/>
      <c r="TJS31" s="569"/>
      <c r="TJT31" s="569"/>
      <c r="TJU31" s="569"/>
      <c r="TJV31" s="569"/>
      <c r="TJW31" s="569"/>
      <c r="TJX31" s="569"/>
      <c r="TJY31" s="569"/>
      <c r="TJZ31" s="569"/>
      <c r="TKA31" s="569"/>
      <c r="TKB31" s="569"/>
      <c r="TKC31" s="569"/>
      <c r="TKD31" s="569"/>
      <c r="TKE31" s="569"/>
      <c r="TKF31" s="569"/>
      <c r="TKG31" s="569"/>
      <c r="TKH31" s="569"/>
      <c r="TKI31" s="569"/>
      <c r="TKJ31" s="569"/>
      <c r="TKK31" s="569"/>
      <c r="TKL31" s="569"/>
      <c r="TKM31" s="569"/>
      <c r="TKN31" s="569"/>
      <c r="TKO31" s="569"/>
      <c r="TKP31" s="569"/>
      <c r="TKQ31" s="569"/>
      <c r="TKR31" s="569"/>
      <c r="TKS31" s="569"/>
      <c r="TKT31" s="569"/>
      <c r="TKU31" s="569"/>
      <c r="TKV31" s="569"/>
      <c r="TKW31" s="569"/>
      <c r="TKX31" s="569"/>
      <c r="TKY31" s="569"/>
      <c r="TKZ31" s="569"/>
      <c r="TLA31" s="569"/>
      <c r="TLB31" s="569"/>
      <c r="TLC31" s="569"/>
      <c r="TLD31" s="569"/>
      <c r="TLE31" s="569"/>
      <c r="TLF31" s="569"/>
      <c r="TLG31" s="569"/>
      <c r="TLH31" s="569"/>
      <c r="TLI31" s="569"/>
      <c r="TLJ31" s="569"/>
      <c r="TLK31" s="569"/>
      <c r="TLL31" s="569"/>
      <c r="TLM31" s="569"/>
      <c r="TLN31" s="569"/>
      <c r="TLO31" s="569"/>
      <c r="TLP31" s="569"/>
      <c r="TLQ31" s="569"/>
      <c r="TLR31" s="569"/>
      <c r="TLS31" s="569"/>
      <c r="TLT31" s="569"/>
      <c r="TLU31" s="569"/>
      <c r="TLV31" s="569"/>
      <c r="TLW31" s="569"/>
      <c r="TLX31" s="569"/>
      <c r="TLY31" s="569"/>
      <c r="TLZ31" s="569"/>
      <c r="TMA31" s="569"/>
      <c r="TMB31" s="569"/>
      <c r="TMC31" s="569"/>
      <c r="TMD31" s="569"/>
      <c r="TME31" s="569"/>
      <c r="TMF31" s="569"/>
      <c r="TMG31" s="569"/>
      <c r="TMH31" s="569"/>
      <c r="TMI31" s="569"/>
      <c r="TMJ31" s="569"/>
      <c r="TMK31" s="569"/>
      <c r="TML31" s="569"/>
      <c r="TMM31" s="569"/>
      <c r="TMN31" s="569"/>
      <c r="TMO31" s="569"/>
      <c r="TMP31" s="569"/>
      <c r="TMQ31" s="569"/>
      <c r="TMR31" s="569"/>
      <c r="TMS31" s="569"/>
      <c r="TMT31" s="569"/>
      <c r="TMU31" s="569"/>
      <c r="TMV31" s="569"/>
      <c r="TMW31" s="569"/>
      <c r="TMX31" s="569"/>
      <c r="TMY31" s="569"/>
      <c r="TMZ31" s="569"/>
      <c r="TNA31" s="569"/>
      <c r="TNB31" s="569"/>
      <c r="TNC31" s="569"/>
      <c r="TND31" s="569"/>
      <c r="TNE31" s="569"/>
      <c r="TNF31" s="569"/>
      <c r="TNG31" s="569"/>
      <c r="TNH31" s="569"/>
      <c r="TNI31" s="569"/>
      <c r="TNJ31" s="569"/>
      <c r="TNK31" s="569"/>
      <c r="TNL31" s="569"/>
      <c r="TNM31" s="569"/>
      <c r="TNN31" s="569"/>
      <c r="TNO31" s="569"/>
      <c r="TNP31" s="569"/>
      <c r="TNQ31" s="569"/>
      <c r="TNR31" s="569"/>
      <c r="TNS31" s="569"/>
      <c r="TNT31" s="569"/>
      <c r="TNU31" s="569"/>
      <c r="TNV31" s="569"/>
      <c r="TNW31" s="569"/>
      <c r="TNX31" s="569"/>
      <c r="TNY31" s="569"/>
      <c r="TNZ31" s="569"/>
      <c r="TOA31" s="569"/>
      <c r="TOB31" s="569"/>
      <c r="TOC31" s="569"/>
      <c r="TOD31" s="569"/>
      <c r="TOE31" s="569"/>
      <c r="TOF31" s="569"/>
      <c r="TOG31" s="569"/>
      <c r="TOH31" s="569"/>
      <c r="TOI31" s="569"/>
      <c r="TOJ31" s="569"/>
      <c r="TOK31" s="569"/>
      <c r="TOL31" s="569"/>
      <c r="TOM31" s="569"/>
      <c r="TON31" s="569"/>
      <c r="TOO31" s="569"/>
      <c r="TOP31" s="569"/>
      <c r="TOQ31" s="569"/>
      <c r="TOR31" s="569"/>
      <c r="TOS31" s="569"/>
      <c r="TOT31" s="569"/>
      <c r="TOU31" s="569"/>
      <c r="TOV31" s="569"/>
      <c r="TOW31" s="569"/>
      <c r="TOX31" s="569"/>
      <c r="TOY31" s="569"/>
      <c r="TOZ31" s="569"/>
      <c r="TPA31" s="569"/>
      <c r="TPB31" s="569"/>
      <c r="TPC31" s="569"/>
      <c r="TPD31" s="569"/>
      <c r="TPE31" s="569"/>
      <c r="TPF31" s="569"/>
      <c r="TPG31" s="569"/>
      <c r="TPH31" s="569"/>
      <c r="TPI31" s="569"/>
      <c r="TPJ31" s="569"/>
      <c r="TPK31" s="569"/>
      <c r="TPL31" s="569"/>
      <c r="TPM31" s="569"/>
      <c r="TPN31" s="569"/>
      <c r="TPO31" s="569"/>
      <c r="TPP31" s="569"/>
      <c r="TPQ31" s="569"/>
      <c r="TPR31" s="569"/>
      <c r="TPS31" s="569"/>
      <c r="TPT31" s="569"/>
      <c r="TPU31" s="569"/>
      <c r="TPV31" s="569"/>
      <c r="TPW31" s="569"/>
      <c r="TPX31" s="569"/>
      <c r="TPY31" s="569"/>
      <c r="TPZ31" s="569"/>
      <c r="TQA31" s="569"/>
      <c r="TQB31" s="569"/>
      <c r="TQC31" s="569"/>
      <c r="TQD31" s="569"/>
      <c r="TQE31" s="569"/>
      <c r="TQF31" s="569"/>
      <c r="TQG31" s="569"/>
      <c r="TQH31" s="569"/>
      <c r="TQI31" s="569"/>
      <c r="TQJ31" s="569"/>
      <c r="TQK31" s="569"/>
      <c r="TQL31" s="569"/>
      <c r="TQM31" s="569"/>
      <c r="TQN31" s="569"/>
      <c r="TQO31" s="569"/>
      <c r="TQP31" s="569"/>
      <c r="TQQ31" s="569"/>
      <c r="TQR31" s="569"/>
      <c r="TQS31" s="569"/>
      <c r="TQT31" s="569"/>
      <c r="TQU31" s="569"/>
      <c r="TQV31" s="569"/>
      <c r="TQW31" s="569"/>
      <c r="TQX31" s="569"/>
      <c r="TQY31" s="569"/>
      <c r="TQZ31" s="569"/>
      <c r="TRA31" s="569"/>
      <c r="TRB31" s="569"/>
      <c r="TRC31" s="569"/>
      <c r="TRD31" s="569"/>
      <c r="TRE31" s="569"/>
      <c r="TRF31" s="569"/>
      <c r="TRG31" s="569"/>
      <c r="TRH31" s="569"/>
      <c r="TRI31" s="569"/>
      <c r="TRJ31" s="569"/>
      <c r="TRK31" s="569"/>
      <c r="TRL31" s="569"/>
      <c r="TRM31" s="569"/>
      <c r="TRN31" s="569"/>
      <c r="TRO31" s="569"/>
      <c r="TRP31" s="569"/>
      <c r="TRQ31" s="569"/>
      <c r="TRR31" s="569"/>
      <c r="TRS31" s="569"/>
      <c r="TRT31" s="569"/>
      <c r="TRU31" s="569"/>
      <c r="TRV31" s="569"/>
      <c r="TRW31" s="569"/>
      <c r="TRX31" s="569"/>
      <c r="TRY31" s="569"/>
      <c r="TRZ31" s="569"/>
      <c r="TSA31" s="569"/>
      <c r="TSB31" s="569"/>
      <c r="TSC31" s="569"/>
      <c r="TSD31" s="569"/>
      <c r="TSE31" s="569"/>
      <c r="TSF31" s="569"/>
      <c r="TSG31" s="569"/>
      <c r="TSH31" s="569"/>
      <c r="TSI31" s="569"/>
      <c r="TSJ31" s="569"/>
      <c r="TSK31" s="569"/>
      <c r="TSL31" s="569"/>
      <c r="TSM31" s="569"/>
      <c r="TSN31" s="569"/>
      <c r="TSO31" s="569"/>
      <c r="TSP31" s="569"/>
      <c r="TSQ31" s="569"/>
      <c r="TSR31" s="569"/>
      <c r="TSS31" s="569"/>
      <c r="TST31" s="569"/>
      <c r="TSU31" s="569"/>
      <c r="TSV31" s="569"/>
      <c r="TSW31" s="569"/>
      <c r="TSX31" s="569"/>
      <c r="TSY31" s="569"/>
      <c r="TSZ31" s="569"/>
      <c r="TTA31" s="569"/>
      <c r="TTB31" s="569"/>
      <c r="TTC31" s="569"/>
      <c r="TTD31" s="569"/>
      <c r="TTE31" s="569"/>
      <c r="TTF31" s="569"/>
      <c r="TTG31" s="569"/>
      <c r="TTH31" s="569"/>
      <c r="TTI31" s="569"/>
      <c r="TTJ31" s="569"/>
      <c r="TTK31" s="569"/>
      <c r="TTL31" s="569"/>
      <c r="TTM31" s="569"/>
      <c r="TTN31" s="569"/>
      <c r="TTO31" s="569"/>
      <c r="TTP31" s="569"/>
      <c r="TTQ31" s="569"/>
      <c r="TTR31" s="569"/>
      <c r="TTS31" s="569"/>
      <c r="TTT31" s="569"/>
      <c r="TTU31" s="569"/>
      <c r="TTV31" s="569"/>
      <c r="TTW31" s="569"/>
      <c r="TTX31" s="569"/>
      <c r="TTY31" s="569"/>
      <c r="TTZ31" s="569"/>
      <c r="TUA31" s="569"/>
      <c r="TUB31" s="569"/>
      <c r="TUC31" s="569"/>
      <c r="TUD31" s="569"/>
      <c r="TUE31" s="569"/>
      <c r="TUF31" s="569"/>
      <c r="TUG31" s="569"/>
      <c r="TUH31" s="569"/>
      <c r="TUI31" s="569"/>
      <c r="TUJ31" s="569"/>
      <c r="TUK31" s="569"/>
      <c r="TUL31" s="569"/>
      <c r="TUM31" s="569"/>
      <c r="TUN31" s="569"/>
      <c r="TUO31" s="569"/>
      <c r="TUP31" s="569"/>
      <c r="TUQ31" s="569"/>
      <c r="TUR31" s="569"/>
      <c r="TUS31" s="569"/>
      <c r="TUT31" s="569"/>
      <c r="TUU31" s="569"/>
      <c r="TUV31" s="569"/>
      <c r="TUW31" s="569"/>
      <c r="TUX31" s="569"/>
      <c r="TUY31" s="569"/>
      <c r="TUZ31" s="569"/>
      <c r="TVA31" s="569"/>
      <c r="TVB31" s="569"/>
      <c r="TVC31" s="569"/>
      <c r="TVD31" s="569"/>
      <c r="TVE31" s="569"/>
      <c r="TVF31" s="569"/>
      <c r="TVG31" s="569"/>
      <c r="TVH31" s="569"/>
      <c r="TVI31" s="569"/>
      <c r="TVJ31" s="569"/>
      <c r="TVK31" s="569"/>
      <c r="TVL31" s="569"/>
      <c r="TVM31" s="569"/>
      <c r="TVN31" s="569"/>
      <c r="TVO31" s="569"/>
      <c r="TVP31" s="569"/>
      <c r="TVQ31" s="569"/>
      <c r="TVR31" s="569"/>
      <c r="TVS31" s="569"/>
      <c r="TVT31" s="569"/>
      <c r="TVU31" s="569"/>
      <c r="TVV31" s="569"/>
      <c r="TVW31" s="569"/>
      <c r="TVX31" s="569"/>
      <c r="TVY31" s="569"/>
      <c r="TVZ31" s="569"/>
      <c r="TWA31" s="569"/>
      <c r="TWB31" s="569"/>
      <c r="TWC31" s="569"/>
      <c r="TWD31" s="569"/>
      <c r="TWE31" s="569"/>
      <c r="TWF31" s="569"/>
      <c r="TWG31" s="569"/>
      <c r="TWH31" s="569"/>
      <c r="TWI31" s="569"/>
      <c r="TWJ31" s="569"/>
      <c r="TWK31" s="569"/>
      <c r="TWL31" s="569"/>
      <c r="TWM31" s="569"/>
      <c r="TWN31" s="569"/>
      <c r="TWO31" s="569"/>
      <c r="TWP31" s="569"/>
      <c r="TWQ31" s="569"/>
      <c r="TWR31" s="569"/>
      <c r="TWS31" s="569"/>
      <c r="TWT31" s="569"/>
      <c r="TWU31" s="569"/>
      <c r="TWV31" s="569"/>
      <c r="TWW31" s="569"/>
      <c r="TWX31" s="569"/>
      <c r="TWY31" s="569"/>
      <c r="TWZ31" s="569"/>
      <c r="TXA31" s="569"/>
      <c r="TXB31" s="569"/>
      <c r="TXC31" s="569"/>
      <c r="TXD31" s="569"/>
      <c r="TXE31" s="569"/>
      <c r="TXF31" s="569"/>
      <c r="TXG31" s="569"/>
      <c r="TXH31" s="569"/>
      <c r="TXI31" s="569"/>
      <c r="TXJ31" s="569"/>
      <c r="TXK31" s="569"/>
      <c r="TXL31" s="569"/>
      <c r="TXM31" s="569"/>
      <c r="TXN31" s="569"/>
      <c r="TXO31" s="569"/>
      <c r="TXP31" s="569"/>
      <c r="TXQ31" s="569"/>
      <c r="TXR31" s="569"/>
      <c r="TXS31" s="569"/>
      <c r="TXT31" s="569"/>
      <c r="TXU31" s="569"/>
      <c r="TXV31" s="569"/>
      <c r="TXW31" s="569"/>
      <c r="TXX31" s="569"/>
      <c r="TXY31" s="569"/>
      <c r="TXZ31" s="569"/>
      <c r="TYA31" s="569"/>
      <c r="TYB31" s="569"/>
      <c r="TYC31" s="569"/>
      <c r="TYD31" s="569"/>
      <c r="TYE31" s="569"/>
      <c r="TYF31" s="569"/>
      <c r="TYG31" s="569"/>
      <c r="TYH31" s="569"/>
      <c r="TYI31" s="569"/>
      <c r="TYJ31" s="569"/>
      <c r="TYK31" s="569"/>
      <c r="TYL31" s="569"/>
      <c r="TYM31" s="569"/>
      <c r="TYN31" s="569"/>
      <c r="TYO31" s="569"/>
      <c r="TYP31" s="569"/>
      <c r="TYQ31" s="569"/>
      <c r="TYR31" s="569"/>
      <c r="TYS31" s="569"/>
      <c r="TYT31" s="569"/>
      <c r="TYU31" s="569"/>
      <c r="TYV31" s="569"/>
      <c r="TYW31" s="569"/>
      <c r="TYX31" s="569"/>
      <c r="TYY31" s="569"/>
      <c r="TYZ31" s="569"/>
      <c r="TZA31" s="569"/>
      <c r="TZB31" s="569"/>
      <c r="TZC31" s="569"/>
      <c r="TZD31" s="569"/>
      <c r="TZE31" s="569"/>
      <c r="TZF31" s="569"/>
      <c r="TZG31" s="569"/>
      <c r="TZH31" s="569"/>
      <c r="TZI31" s="569"/>
      <c r="TZJ31" s="569"/>
      <c r="TZK31" s="569"/>
      <c r="TZL31" s="569"/>
      <c r="TZM31" s="569"/>
      <c r="TZN31" s="569"/>
      <c r="TZO31" s="569"/>
      <c r="TZP31" s="569"/>
      <c r="TZQ31" s="569"/>
      <c r="TZR31" s="569"/>
      <c r="TZS31" s="569"/>
      <c r="TZT31" s="569"/>
      <c r="TZU31" s="569"/>
      <c r="TZV31" s="569"/>
      <c r="TZW31" s="569"/>
      <c r="TZX31" s="569"/>
      <c r="TZY31" s="569"/>
      <c r="TZZ31" s="569"/>
      <c r="UAA31" s="569"/>
      <c r="UAB31" s="569"/>
      <c r="UAC31" s="569"/>
      <c r="UAD31" s="569"/>
      <c r="UAE31" s="569"/>
      <c r="UAF31" s="569"/>
      <c r="UAG31" s="569"/>
      <c r="UAH31" s="569"/>
      <c r="UAI31" s="569"/>
      <c r="UAJ31" s="569"/>
      <c r="UAK31" s="569"/>
      <c r="UAL31" s="569"/>
      <c r="UAM31" s="569"/>
      <c r="UAN31" s="569"/>
      <c r="UAO31" s="569"/>
      <c r="UAP31" s="569"/>
      <c r="UAQ31" s="569"/>
      <c r="UAR31" s="569"/>
      <c r="UAS31" s="569"/>
      <c r="UAT31" s="569"/>
      <c r="UAU31" s="569"/>
      <c r="UAV31" s="569"/>
      <c r="UAW31" s="569"/>
      <c r="UAX31" s="569"/>
      <c r="UAY31" s="569"/>
      <c r="UAZ31" s="569"/>
      <c r="UBA31" s="569"/>
      <c r="UBB31" s="569"/>
      <c r="UBC31" s="569"/>
      <c r="UBD31" s="569"/>
      <c r="UBE31" s="569"/>
      <c r="UBF31" s="569"/>
      <c r="UBG31" s="569"/>
      <c r="UBH31" s="569"/>
      <c r="UBI31" s="569"/>
      <c r="UBJ31" s="569"/>
      <c r="UBK31" s="569"/>
      <c r="UBL31" s="569"/>
      <c r="UBM31" s="569"/>
      <c r="UBN31" s="569"/>
      <c r="UBO31" s="569"/>
      <c r="UBP31" s="569"/>
      <c r="UBQ31" s="569"/>
      <c r="UBR31" s="569"/>
      <c r="UBS31" s="569"/>
      <c r="UBT31" s="569"/>
      <c r="UBU31" s="569"/>
      <c r="UBV31" s="569"/>
      <c r="UBW31" s="569"/>
      <c r="UBX31" s="569"/>
      <c r="UBY31" s="569"/>
      <c r="UBZ31" s="569"/>
      <c r="UCA31" s="569"/>
      <c r="UCB31" s="569"/>
      <c r="UCC31" s="569"/>
      <c r="UCD31" s="569"/>
      <c r="UCE31" s="569"/>
      <c r="UCF31" s="569"/>
      <c r="UCG31" s="569"/>
      <c r="UCH31" s="569"/>
      <c r="UCI31" s="569"/>
      <c r="UCJ31" s="569"/>
      <c r="UCK31" s="569"/>
      <c r="UCL31" s="569"/>
      <c r="UCM31" s="569"/>
      <c r="UCN31" s="569"/>
      <c r="UCO31" s="569"/>
      <c r="UCP31" s="569"/>
      <c r="UCQ31" s="569"/>
      <c r="UCR31" s="569"/>
      <c r="UCS31" s="569"/>
      <c r="UCT31" s="569"/>
      <c r="UCU31" s="569"/>
      <c r="UCV31" s="569"/>
      <c r="UCW31" s="569"/>
      <c r="UCX31" s="569"/>
      <c r="UCY31" s="569"/>
      <c r="UCZ31" s="569"/>
      <c r="UDA31" s="569"/>
      <c r="UDB31" s="569"/>
      <c r="UDC31" s="569"/>
      <c r="UDD31" s="569"/>
      <c r="UDE31" s="569"/>
      <c r="UDF31" s="569"/>
      <c r="UDG31" s="569"/>
      <c r="UDH31" s="569"/>
      <c r="UDI31" s="569"/>
      <c r="UDJ31" s="569"/>
      <c r="UDK31" s="569"/>
      <c r="UDL31" s="569"/>
      <c r="UDM31" s="569"/>
      <c r="UDN31" s="569"/>
      <c r="UDO31" s="569"/>
      <c r="UDP31" s="569"/>
      <c r="UDQ31" s="569"/>
      <c r="UDR31" s="569"/>
      <c r="UDS31" s="569"/>
      <c r="UDT31" s="569"/>
      <c r="UDU31" s="569"/>
      <c r="UDV31" s="569"/>
      <c r="UDW31" s="569"/>
      <c r="UDX31" s="569"/>
      <c r="UDY31" s="569"/>
      <c r="UDZ31" s="569"/>
      <c r="UEA31" s="569"/>
      <c r="UEB31" s="569"/>
      <c r="UEC31" s="569"/>
      <c r="UED31" s="569"/>
      <c r="UEE31" s="569"/>
      <c r="UEF31" s="569"/>
      <c r="UEG31" s="569"/>
      <c r="UEH31" s="569"/>
      <c r="UEI31" s="569"/>
      <c r="UEJ31" s="569"/>
      <c r="UEK31" s="569"/>
      <c r="UEL31" s="569"/>
      <c r="UEM31" s="569"/>
      <c r="UEN31" s="569"/>
      <c r="UEO31" s="569"/>
      <c r="UEP31" s="569"/>
      <c r="UEQ31" s="569"/>
      <c r="UER31" s="569"/>
      <c r="UES31" s="569"/>
      <c r="UET31" s="569"/>
      <c r="UEU31" s="569"/>
      <c r="UEV31" s="569"/>
      <c r="UEW31" s="569"/>
      <c r="UEX31" s="569"/>
      <c r="UEY31" s="569"/>
      <c r="UEZ31" s="569"/>
      <c r="UFA31" s="569"/>
      <c r="UFB31" s="569"/>
      <c r="UFC31" s="569"/>
      <c r="UFD31" s="569"/>
      <c r="UFE31" s="569"/>
      <c r="UFF31" s="569"/>
      <c r="UFG31" s="569"/>
      <c r="UFH31" s="569"/>
      <c r="UFI31" s="569"/>
      <c r="UFJ31" s="569"/>
      <c r="UFK31" s="569"/>
      <c r="UFL31" s="569"/>
      <c r="UFM31" s="569"/>
      <c r="UFN31" s="569"/>
      <c r="UFO31" s="569"/>
      <c r="UFP31" s="569"/>
      <c r="UFQ31" s="569"/>
      <c r="UFR31" s="569"/>
      <c r="UFS31" s="569"/>
      <c r="UFT31" s="569"/>
      <c r="UFU31" s="569"/>
      <c r="UFV31" s="569"/>
      <c r="UFW31" s="569"/>
      <c r="UFX31" s="569"/>
      <c r="UFY31" s="569"/>
      <c r="UFZ31" s="569"/>
      <c r="UGA31" s="569"/>
      <c r="UGB31" s="569"/>
      <c r="UGC31" s="569"/>
      <c r="UGD31" s="569"/>
      <c r="UGE31" s="569"/>
      <c r="UGF31" s="569"/>
      <c r="UGG31" s="569"/>
      <c r="UGH31" s="569"/>
      <c r="UGI31" s="569"/>
      <c r="UGJ31" s="569"/>
      <c r="UGK31" s="569"/>
      <c r="UGL31" s="569"/>
      <c r="UGM31" s="569"/>
      <c r="UGN31" s="569"/>
      <c r="UGO31" s="569"/>
      <c r="UGP31" s="569"/>
      <c r="UGQ31" s="569"/>
      <c r="UGR31" s="569"/>
      <c r="UGS31" s="569"/>
      <c r="UGT31" s="569"/>
      <c r="UGU31" s="569"/>
      <c r="UGV31" s="569"/>
      <c r="UGW31" s="569"/>
      <c r="UGX31" s="569"/>
      <c r="UGY31" s="569"/>
      <c r="UGZ31" s="569"/>
      <c r="UHA31" s="569"/>
      <c r="UHB31" s="569"/>
      <c r="UHC31" s="569"/>
      <c r="UHD31" s="569"/>
      <c r="UHE31" s="569"/>
      <c r="UHF31" s="569"/>
      <c r="UHG31" s="569"/>
      <c r="UHH31" s="569"/>
      <c r="UHI31" s="569"/>
      <c r="UHJ31" s="569"/>
      <c r="UHK31" s="569"/>
      <c r="UHL31" s="569"/>
      <c r="UHM31" s="569"/>
      <c r="UHN31" s="569"/>
      <c r="UHO31" s="569"/>
      <c r="UHP31" s="569"/>
      <c r="UHQ31" s="569"/>
      <c r="UHR31" s="569"/>
      <c r="UHS31" s="569"/>
      <c r="UHT31" s="569"/>
      <c r="UHU31" s="569"/>
      <c r="UHV31" s="569"/>
      <c r="UHW31" s="569"/>
      <c r="UHX31" s="569"/>
      <c r="UHY31" s="569"/>
      <c r="UHZ31" s="569"/>
      <c r="UIA31" s="569"/>
      <c r="UIB31" s="569"/>
      <c r="UIC31" s="569"/>
      <c r="UID31" s="569"/>
      <c r="UIE31" s="569"/>
      <c r="UIF31" s="569"/>
      <c r="UIG31" s="569"/>
      <c r="UIH31" s="569"/>
      <c r="UII31" s="569"/>
      <c r="UIJ31" s="569"/>
      <c r="UIK31" s="569"/>
      <c r="UIL31" s="569"/>
      <c r="UIM31" s="569"/>
      <c r="UIN31" s="569"/>
      <c r="UIO31" s="569"/>
      <c r="UIP31" s="569"/>
      <c r="UIQ31" s="569"/>
      <c r="UIR31" s="569"/>
      <c r="UIS31" s="569"/>
      <c r="UIT31" s="569"/>
      <c r="UIU31" s="569"/>
      <c r="UIV31" s="569"/>
      <c r="UIW31" s="569"/>
      <c r="UIX31" s="569"/>
      <c r="UIY31" s="569"/>
      <c r="UIZ31" s="569"/>
      <c r="UJA31" s="569"/>
      <c r="UJB31" s="569"/>
      <c r="UJC31" s="569"/>
      <c r="UJD31" s="569"/>
      <c r="UJE31" s="569"/>
      <c r="UJF31" s="569"/>
      <c r="UJG31" s="569"/>
      <c r="UJH31" s="569"/>
      <c r="UJI31" s="569"/>
      <c r="UJJ31" s="569"/>
      <c r="UJK31" s="569"/>
      <c r="UJL31" s="569"/>
      <c r="UJM31" s="569"/>
      <c r="UJN31" s="569"/>
      <c r="UJO31" s="569"/>
      <c r="UJP31" s="569"/>
      <c r="UJQ31" s="569"/>
      <c r="UJR31" s="569"/>
      <c r="UJS31" s="569"/>
      <c r="UJT31" s="569"/>
      <c r="UJU31" s="569"/>
      <c r="UJV31" s="569"/>
      <c r="UJW31" s="569"/>
      <c r="UJX31" s="569"/>
      <c r="UJY31" s="569"/>
      <c r="UJZ31" s="569"/>
      <c r="UKA31" s="569"/>
      <c r="UKB31" s="569"/>
      <c r="UKC31" s="569"/>
      <c r="UKD31" s="569"/>
      <c r="UKE31" s="569"/>
      <c r="UKF31" s="569"/>
      <c r="UKG31" s="569"/>
      <c r="UKH31" s="569"/>
      <c r="UKI31" s="569"/>
      <c r="UKJ31" s="569"/>
      <c r="UKK31" s="569"/>
      <c r="UKL31" s="569"/>
      <c r="UKM31" s="569"/>
      <c r="UKN31" s="569"/>
      <c r="UKO31" s="569"/>
      <c r="UKP31" s="569"/>
      <c r="UKQ31" s="569"/>
      <c r="UKR31" s="569"/>
      <c r="UKS31" s="569"/>
      <c r="UKT31" s="569"/>
      <c r="UKU31" s="569"/>
      <c r="UKV31" s="569"/>
      <c r="UKW31" s="569"/>
      <c r="UKX31" s="569"/>
      <c r="UKY31" s="569"/>
      <c r="UKZ31" s="569"/>
      <c r="ULA31" s="569"/>
      <c r="ULB31" s="569"/>
      <c r="ULC31" s="569"/>
      <c r="ULD31" s="569"/>
      <c r="ULE31" s="569"/>
      <c r="ULF31" s="569"/>
      <c r="ULG31" s="569"/>
      <c r="ULH31" s="569"/>
      <c r="ULI31" s="569"/>
      <c r="ULJ31" s="569"/>
      <c r="ULK31" s="569"/>
      <c r="ULL31" s="569"/>
      <c r="ULM31" s="569"/>
      <c r="ULN31" s="569"/>
      <c r="ULO31" s="569"/>
      <c r="ULP31" s="569"/>
      <c r="ULQ31" s="569"/>
      <c r="ULR31" s="569"/>
      <c r="ULS31" s="569"/>
      <c r="ULT31" s="569"/>
      <c r="ULU31" s="569"/>
      <c r="ULV31" s="569"/>
      <c r="ULW31" s="569"/>
      <c r="ULX31" s="569"/>
      <c r="ULY31" s="569"/>
      <c r="ULZ31" s="569"/>
      <c r="UMA31" s="569"/>
      <c r="UMB31" s="569"/>
      <c r="UMC31" s="569"/>
      <c r="UMD31" s="569"/>
      <c r="UME31" s="569"/>
      <c r="UMF31" s="569"/>
      <c r="UMG31" s="569"/>
      <c r="UMH31" s="569"/>
      <c r="UMI31" s="569"/>
      <c r="UMJ31" s="569"/>
      <c r="UMK31" s="569"/>
      <c r="UML31" s="569"/>
      <c r="UMM31" s="569"/>
      <c r="UMN31" s="569"/>
      <c r="UMO31" s="569"/>
      <c r="UMP31" s="569"/>
      <c r="UMQ31" s="569"/>
      <c r="UMR31" s="569"/>
      <c r="UMS31" s="569"/>
      <c r="UMT31" s="569"/>
      <c r="UMU31" s="569"/>
      <c r="UMV31" s="569"/>
      <c r="UMW31" s="569"/>
      <c r="UMX31" s="569"/>
      <c r="UMY31" s="569"/>
      <c r="UMZ31" s="569"/>
      <c r="UNA31" s="569"/>
      <c r="UNB31" s="569"/>
      <c r="UNC31" s="569"/>
      <c r="UND31" s="569"/>
      <c r="UNE31" s="569"/>
      <c r="UNF31" s="569"/>
      <c r="UNG31" s="569"/>
      <c r="UNH31" s="569"/>
      <c r="UNI31" s="569"/>
      <c r="UNJ31" s="569"/>
      <c r="UNK31" s="569"/>
      <c r="UNL31" s="569"/>
      <c r="UNM31" s="569"/>
      <c r="UNN31" s="569"/>
      <c r="UNO31" s="569"/>
      <c r="UNP31" s="569"/>
      <c r="UNQ31" s="569"/>
      <c r="UNR31" s="569"/>
      <c r="UNS31" s="569"/>
      <c r="UNT31" s="569"/>
      <c r="UNU31" s="569"/>
      <c r="UNV31" s="569"/>
      <c r="UNW31" s="569"/>
      <c r="UNX31" s="569"/>
      <c r="UNY31" s="569"/>
      <c r="UNZ31" s="569"/>
      <c r="UOA31" s="569"/>
      <c r="UOB31" s="569"/>
      <c r="UOC31" s="569"/>
      <c r="UOD31" s="569"/>
      <c r="UOE31" s="569"/>
      <c r="UOF31" s="569"/>
      <c r="UOG31" s="569"/>
      <c r="UOH31" s="569"/>
      <c r="UOI31" s="569"/>
      <c r="UOJ31" s="569"/>
      <c r="UOK31" s="569"/>
      <c r="UOL31" s="569"/>
      <c r="UOM31" s="569"/>
      <c r="UON31" s="569"/>
      <c r="UOO31" s="569"/>
      <c r="UOP31" s="569"/>
      <c r="UOQ31" s="569"/>
      <c r="UOR31" s="569"/>
      <c r="UOS31" s="569"/>
      <c r="UOT31" s="569"/>
      <c r="UOU31" s="569"/>
      <c r="UOV31" s="569"/>
      <c r="UOW31" s="569"/>
      <c r="UOX31" s="569"/>
      <c r="UOY31" s="569"/>
      <c r="UOZ31" s="569"/>
      <c r="UPA31" s="569"/>
      <c r="UPB31" s="569"/>
      <c r="UPC31" s="569"/>
      <c r="UPD31" s="569"/>
      <c r="UPE31" s="569"/>
      <c r="UPF31" s="569"/>
      <c r="UPG31" s="569"/>
      <c r="UPH31" s="569"/>
      <c r="UPI31" s="569"/>
      <c r="UPJ31" s="569"/>
      <c r="UPK31" s="569"/>
      <c r="UPL31" s="569"/>
      <c r="UPM31" s="569"/>
      <c r="UPN31" s="569"/>
      <c r="UPO31" s="569"/>
      <c r="UPP31" s="569"/>
      <c r="UPQ31" s="569"/>
      <c r="UPR31" s="569"/>
      <c r="UPS31" s="569"/>
      <c r="UPT31" s="569"/>
      <c r="UPU31" s="569"/>
      <c r="UPV31" s="569"/>
      <c r="UPW31" s="569"/>
      <c r="UPX31" s="569"/>
      <c r="UPY31" s="569"/>
      <c r="UPZ31" s="569"/>
      <c r="UQA31" s="569"/>
      <c r="UQB31" s="569"/>
      <c r="UQC31" s="569"/>
      <c r="UQD31" s="569"/>
      <c r="UQE31" s="569"/>
      <c r="UQF31" s="569"/>
      <c r="UQG31" s="569"/>
      <c r="UQH31" s="569"/>
      <c r="UQI31" s="569"/>
      <c r="UQJ31" s="569"/>
      <c r="UQK31" s="569"/>
      <c r="UQL31" s="569"/>
      <c r="UQM31" s="569"/>
      <c r="UQN31" s="569"/>
      <c r="UQO31" s="569"/>
      <c r="UQP31" s="569"/>
      <c r="UQQ31" s="569"/>
      <c r="UQR31" s="569"/>
      <c r="UQS31" s="569"/>
      <c r="UQT31" s="569"/>
      <c r="UQU31" s="569"/>
      <c r="UQV31" s="569"/>
      <c r="UQW31" s="569"/>
      <c r="UQX31" s="569"/>
      <c r="UQY31" s="569"/>
      <c r="UQZ31" s="569"/>
      <c r="URA31" s="569"/>
      <c r="URB31" s="569"/>
      <c r="URC31" s="569"/>
      <c r="URD31" s="569"/>
      <c r="URE31" s="569"/>
      <c r="URF31" s="569"/>
      <c r="URG31" s="569"/>
      <c r="URH31" s="569"/>
      <c r="URI31" s="569"/>
      <c r="URJ31" s="569"/>
      <c r="URK31" s="569"/>
      <c r="URL31" s="569"/>
      <c r="URM31" s="569"/>
      <c r="URN31" s="569"/>
      <c r="URO31" s="569"/>
      <c r="URP31" s="569"/>
      <c r="URQ31" s="569"/>
      <c r="URR31" s="569"/>
      <c r="URS31" s="569"/>
      <c r="URT31" s="569"/>
      <c r="URU31" s="569"/>
      <c r="URV31" s="569"/>
      <c r="URW31" s="569"/>
      <c r="URX31" s="569"/>
      <c r="URY31" s="569"/>
      <c r="URZ31" s="569"/>
      <c r="USA31" s="569"/>
      <c r="USB31" s="569"/>
      <c r="USC31" s="569"/>
      <c r="USD31" s="569"/>
      <c r="USE31" s="569"/>
      <c r="USF31" s="569"/>
      <c r="USG31" s="569"/>
      <c r="USH31" s="569"/>
      <c r="USI31" s="569"/>
      <c r="USJ31" s="569"/>
      <c r="USK31" s="569"/>
      <c r="USL31" s="569"/>
      <c r="USM31" s="569"/>
      <c r="USN31" s="569"/>
      <c r="USO31" s="569"/>
      <c r="USP31" s="569"/>
      <c r="USQ31" s="569"/>
      <c r="USR31" s="569"/>
      <c r="USS31" s="569"/>
      <c r="UST31" s="569"/>
      <c r="USU31" s="569"/>
      <c r="USV31" s="569"/>
      <c r="USW31" s="569"/>
      <c r="USX31" s="569"/>
      <c r="USY31" s="569"/>
      <c r="USZ31" s="569"/>
      <c r="UTA31" s="569"/>
      <c r="UTB31" s="569"/>
      <c r="UTC31" s="569"/>
      <c r="UTD31" s="569"/>
      <c r="UTE31" s="569"/>
      <c r="UTF31" s="569"/>
      <c r="UTG31" s="569"/>
      <c r="UTH31" s="569"/>
      <c r="UTI31" s="569"/>
      <c r="UTJ31" s="569"/>
      <c r="UTK31" s="569"/>
      <c r="UTL31" s="569"/>
      <c r="UTM31" s="569"/>
      <c r="UTN31" s="569"/>
      <c r="UTO31" s="569"/>
      <c r="UTP31" s="569"/>
      <c r="UTQ31" s="569"/>
      <c r="UTR31" s="569"/>
      <c r="UTS31" s="569"/>
      <c r="UTT31" s="569"/>
      <c r="UTU31" s="569"/>
      <c r="UTV31" s="569"/>
      <c r="UTW31" s="569"/>
      <c r="UTX31" s="569"/>
      <c r="UTY31" s="569"/>
      <c r="UTZ31" s="569"/>
      <c r="UUA31" s="569"/>
      <c r="UUB31" s="569"/>
      <c r="UUC31" s="569"/>
      <c r="UUD31" s="569"/>
      <c r="UUE31" s="569"/>
      <c r="UUF31" s="569"/>
      <c r="UUG31" s="569"/>
      <c r="UUH31" s="569"/>
      <c r="UUI31" s="569"/>
      <c r="UUJ31" s="569"/>
      <c r="UUK31" s="569"/>
      <c r="UUL31" s="569"/>
      <c r="UUM31" s="569"/>
      <c r="UUN31" s="569"/>
      <c r="UUO31" s="569"/>
      <c r="UUP31" s="569"/>
      <c r="UUQ31" s="569"/>
      <c r="UUR31" s="569"/>
      <c r="UUS31" s="569"/>
      <c r="UUT31" s="569"/>
      <c r="UUU31" s="569"/>
      <c r="UUV31" s="569"/>
      <c r="UUW31" s="569"/>
      <c r="UUX31" s="569"/>
      <c r="UUY31" s="569"/>
      <c r="UUZ31" s="569"/>
      <c r="UVA31" s="569"/>
      <c r="UVB31" s="569"/>
      <c r="UVC31" s="569"/>
      <c r="UVD31" s="569"/>
      <c r="UVE31" s="569"/>
      <c r="UVF31" s="569"/>
      <c r="UVG31" s="569"/>
      <c r="UVH31" s="569"/>
      <c r="UVI31" s="569"/>
      <c r="UVJ31" s="569"/>
      <c r="UVK31" s="569"/>
      <c r="UVL31" s="569"/>
      <c r="UVM31" s="569"/>
      <c r="UVN31" s="569"/>
      <c r="UVO31" s="569"/>
      <c r="UVP31" s="569"/>
      <c r="UVQ31" s="569"/>
      <c r="UVR31" s="569"/>
      <c r="UVS31" s="569"/>
      <c r="UVT31" s="569"/>
      <c r="UVU31" s="569"/>
      <c r="UVV31" s="569"/>
      <c r="UVW31" s="569"/>
      <c r="UVX31" s="569"/>
      <c r="UVY31" s="569"/>
      <c r="UVZ31" s="569"/>
      <c r="UWA31" s="569"/>
      <c r="UWB31" s="569"/>
      <c r="UWC31" s="569"/>
      <c r="UWD31" s="569"/>
      <c r="UWE31" s="569"/>
      <c r="UWF31" s="569"/>
      <c r="UWG31" s="569"/>
      <c r="UWH31" s="569"/>
      <c r="UWI31" s="569"/>
      <c r="UWJ31" s="569"/>
      <c r="UWK31" s="569"/>
      <c r="UWL31" s="569"/>
      <c r="UWM31" s="569"/>
      <c r="UWN31" s="569"/>
      <c r="UWO31" s="569"/>
      <c r="UWP31" s="569"/>
      <c r="UWQ31" s="569"/>
      <c r="UWR31" s="569"/>
      <c r="UWS31" s="569"/>
      <c r="UWT31" s="569"/>
      <c r="UWU31" s="569"/>
      <c r="UWV31" s="569"/>
      <c r="UWW31" s="569"/>
      <c r="UWX31" s="569"/>
      <c r="UWY31" s="569"/>
      <c r="UWZ31" s="569"/>
      <c r="UXA31" s="569"/>
      <c r="UXB31" s="569"/>
      <c r="UXC31" s="569"/>
      <c r="UXD31" s="569"/>
      <c r="UXE31" s="569"/>
      <c r="UXF31" s="569"/>
      <c r="UXG31" s="569"/>
      <c r="UXH31" s="569"/>
      <c r="UXI31" s="569"/>
      <c r="UXJ31" s="569"/>
      <c r="UXK31" s="569"/>
      <c r="UXL31" s="569"/>
      <c r="UXM31" s="569"/>
      <c r="UXN31" s="569"/>
      <c r="UXO31" s="569"/>
      <c r="UXP31" s="569"/>
      <c r="UXQ31" s="569"/>
      <c r="UXR31" s="569"/>
      <c r="UXS31" s="569"/>
      <c r="UXT31" s="569"/>
      <c r="UXU31" s="569"/>
      <c r="UXV31" s="569"/>
      <c r="UXW31" s="569"/>
      <c r="UXX31" s="569"/>
      <c r="UXY31" s="569"/>
      <c r="UXZ31" s="569"/>
      <c r="UYA31" s="569"/>
      <c r="UYB31" s="569"/>
      <c r="UYC31" s="569"/>
      <c r="UYD31" s="569"/>
      <c r="UYE31" s="569"/>
      <c r="UYF31" s="569"/>
      <c r="UYG31" s="569"/>
      <c r="UYH31" s="569"/>
      <c r="UYI31" s="569"/>
      <c r="UYJ31" s="569"/>
      <c r="UYK31" s="569"/>
      <c r="UYL31" s="569"/>
      <c r="UYM31" s="569"/>
      <c r="UYN31" s="569"/>
      <c r="UYO31" s="569"/>
      <c r="UYP31" s="569"/>
      <c r="UYQ31" s="569"/>
      <c r="UYR31" s="569"/>
      <c r="UYS31" s="569"/>
      <c r="UYT31" s="569"/>
      <c r="UYU31" s="569"/>
      <c r="UYV31" s="569"/>
      <c r="UYW31" s="569"/>
      <c r="UYX31" s="569"/>
      <c r="UYY31" s="569"/>
      <c r="UYZ31" s="569"/>
      <c r="UZA31" s="569"/>
      <c r="UZB31" s="569"/>
      <c r="UZC31" s="569"/>
      <c r="UZD31" s="569"/>
      <c r="UZE31" s="569"/>
      <c r="UZF31" s="569"/>
      <c r="UZG31" s="569"/>
      <c r="UZH31" s="569"/>
      <c r="UZI31" s="569"/>
      <c r="UZJ31" s="569"/>
      <c r="UZK31" s="569"/>
      <c r="UZL31" s="569"/>
      <c r="UZM31" s="569"/>
      <c r="UZN31" s="569"/>
      <c r="UZO31" s="569"/>
      <c r="UZP31" s="569"/>
      <c r="UZQ31" s="569"/>
      <c r="UZR31" s="569"/>
      <c r="UZS31" s="569"/>
      <c r="UZT31" s="569"/>
      <c r="UZU31" s="569"/>
      <c r="UZV31" s="569"/>
      <c r="UZW31" s="569"/>
      <c r="UZX31" s="569"/>
      <c r="UZY31" s="569"/>
      <c r="UZZ31" s="569"/>
      <c r="VAA31" s="569"/>
      <c r="VAB31" s="569"/>
      <c r="VAC31" s="569"/>
      <c r="VAD31" s="569"/>
      <c r="VAE31" s="569"/>
      <c r="VAF31" s="569"/>
      <c r="VAG31" s="569"/>
      <c r="VAH31" s="569"/>
      <c r="VAI31" s="569"/>
      <c r="VAJ31" s="569"/>
      <c r="VAK31" s="569"/>
      <c r="VAL31" s="569"/>
      <c r="VAM31" s="569"/>
      <c r="VAN31" s="569"/>
      <c r="VAO31" s="569"/>
      <c r="VAP31" s="569"/>
      <c r="VAQ31" s="569"/>
      <c r="VAR31" s="569"/>
      <c r="VAS31" s="569"/>
      <c r="VAT31" s="569"/>
      <c r="VAU31" s="569"/>
      <c r="VAV31" s="569"/>
      <c r="VAW31" s="569"/>
      <c r="VAX31" s="569"/>
      <c r="VAY31" s="569"/>
      <c r="VAZ31" s="569"/>
      <c r="VBA31" s="569"/>
      <c r="VBB31" s="569"/>
      <c r="VBC31" s="569"/>
      <c r="VBD31" s="569"/>
      <c r="VBE31" s="569"/>
      <c r="VBF31" s="569"/>
      <c r="VBG31" s="569"/>
      <c r="VBH31" s="569"/>
      <c r="VBI31" s="569"/>
      <c r="VBJ31" s="569"/>
      <c r="VBK31" s="569"/>
      <c r="VBL31" s="569"/>
      <c r="VBM31" s="569"/>
      <c r="VBN31" s="569"/>
      <c r="VBO31" s="569"/>
      <c r="VBP31" s="569"/>
      <c r="VBQ31" s="569"/>
      <c r="VBR31" s="569"/>
      <c r="VBS31" s="569"/>
      <c r="VBT31" s="569"/>
      <c r="VBU31" s="569"/>
      <c r="VBV31" s="569"/>
      <c r="VBW31" s="569"/>
      <c r="VBX31" s="569"/>
      <c r="VBY31" s="569"/>
      <c r="VBZ31" s="569"/>
      <c r="VCA31" s="569"/>
      <c r="VCB31" s="569"/>
      <c r="VCC31" s="569"/>
      <c r="VCD31" s="569"/>
      <c r="VCE31" s="569"/>
      <c r="VCF31" s="569"/>
      <c r="VCG31" s="569"/>
      <c r="VCH31" s="569"/>
      <c r="VCI31" s="569"/>
      <c r="VCJ31" s="569"/>
      <c r="VCK31" s="569"/>
      <c r="VCL31" s="569"/>
      <c r="VCM31" s="569"/>
      <c r="VCN31" s="569"/>
      <c r="VCO31" s="569"/>
      <c r="VCP31" s="569"/>
      <c r="VCQ31" s="569"/>
      <c r="VCR31" s="569"/>
      <c r="VCS31" s="569"/>
      <c r="VCT31" s="569"/>
      <c r="VCU31" s="569"/>
      <c r="VCV31" s="569"/>
      <c r="VCW31" s="569"/>
      <c r="VCX31" s="569"/>
      <c r="VCY31" s="569"/>
      <c r="VCZ31" s="569"/>
      <c r="VDA31" s="569"/>
      <c r="VDB31" s="569"/>
      <c r="VDC31" s="569"/>
      <c r="VDD31" s="569"/>
      <c r="VDE31" s="569"/>
      <c r="VDF31" s="569"/>
      <c r="VDG31" s="569"/>
      <c r="VDH31" s="569"/>
      <c r="VDI31" s="569"/>
      <c r="VDJ31" s="569"/>
      <c r="VDK31" s="569"/>
      <c r="VDL31" s="569"/>
      <c r="VDM31" s="569"/>
      <c r="VDN31" s="569"/>
      <c r="VDO31" s="569"/>
      <c r="VDP31" s="569"/>
      <c r="VDQ31" s="569"/>
      <c r="VDR31" s="569"/>
      <c r="VDS31" s="569"/>
      <c r="VDT31" s="569"/>
      <c r="VDU31" s="569"/>
      <c r="VDV31" s="569"/>
      <c r="VDW31" s="569"/>
      <c r="VDX31" s="569"/>
      <c r="VDY31" s="569"/>
      <c r="VDZ31" s="569"/>
      <c r="VEA31" s="569"/>
      <c r="VEB31" s="569"/>
      <c r="VEC31" s="569"/>
      <c r="VED31" s="569"/>
      <c r="VEE31" s="569"/>
      <c r="VEF31" s="569"/>
      <c r="VEG31" s="569"/>
      <c r="VEH31" s="569"/>
      <c r="VEI31" s="569"/>
      <c r="VEJ31" s="569"/>
      <c r="VEK31" s="569"/>
      <c r="VEL31" s="569"/>
      <c r="VEM31" s="569"/>
      <c r="VEN31" s="569"/>
      <c r="VEO31" s="569"/>
      <c r="VEP31" s="569"/>
      <c r="VEQ31" s="569"/>
      <c r="VER31" s="569"/>
      <c r="VES31" s="569"/>
      <c r="VET31" s="569"/>
      <c r="VEU31" s="569"/>
      <c r="VEV31" s="569"/>
      <c r="VEW31" s="569"/>
      <c r="VEX31" s="569"/>
      <c r="VEY31" s="569"/>
      <c r="VEZ31" s="569"/>
      <c r="VFA31" s="569"/>
      <c r="VFB31" s="569"/>
      <c r="VFC31" s="569"/>
      <c r="VFD31" s="569"/>
      <c r="VFE31" s="569"/>
      <c r="VFF31" s="569"/>
      <c r="VFG31" s="569"/>
      <c r="VFH31" s="569"/>
      <c r="VFI31" s="569"/>
      <c r="VFJ31" s="569"/>
      <c r="VFK31" s="569"/>
      <c r="VFL31" s="569"/>
      <c r="VFM31" s="569"/>
      <c r="VFN31" s="569"/>
      <c r="VFO31" s="569"/>
      <c r="VFP31" s="569"/>
      <c r="VFQ31" s="569"/>
      <c r="VFR31" s="569"/>
      <c r="VFS31" s="569"/>
      <c r="VFT31" s="569"/>
      <c r="VFU31" s="569"/>
      <c r="VFV31" s="569"/>
      <c r="VFW31" s="569"/>
      <c r="VFX31" s="569"/>
      <c r="VFY31" s="569"/>
      <c r="VFZ31" s="569"/>
      <c r="VGA31" s="569"/>
      <c r="VGB31" s="569"/>
      <c r="VGC31" s="569"/>
      <c r="VGD31" s="569"/>
      <c r="VGE31" s="569"/>
      <c r="VGF31" s="569"/>
      <c r="VGG31" s="569"/>
      <c r="VGH31" s="569"/>
      <c r="VGI31" s="569"/>
      <c r="VGJ31" s="569"/>
      <c r="VGK31" s="569"/>
      <c r="VGL31" s="569"/>
      <c r="VGM31" s="569"/>
      <c r="VGN31" s="569"/>
      <c r="VGO31" s="569"/>
      <c r="VGP31" s="569"/>
      <c r="VGQ31" s="569"/>
      <c r="VGR31" s="569"/>
      <c r="VGS31" s="569"/>
      <c r="VGT31" s="569"/>
      <c r="VGU31" s="569"/>
      <c r="VGV31" s="569"/>
      <c r="VGW31" s="569"/>
      <c r="VGX31" s="569"/>
      <c r="VGY31" s="569"/>
      <c r="VGZ31" s="569"/>
      <c r="VHA31" s="569"/>
      <c r="VHB31" s="569"/>
      <c r="VHC31" s="569"/>
      <c r="VHD31" s="569"/>
      <c r="VHE31" s="569"/>
      <c r="VHF31" s="569"/>
      <c r="VHG31" s="569"/>
      <c r="VHH31" s="569"/>
      <c r="VHI31" s="569"/>
      <c r="VHJ31" s="569"/>
      <c r="VHK31" s="569"/>
      <c r="VHL31" s="569"/>
      <c r="VHM31" s="569"/>
      <c r="VHN31" s="569"/>
      <c r="VHO31" s="569"/>
      <c r="VHP31" s="569"/>
      <c r="VHQ31" s="569"/>
      <c r="VHR31" s="569"/>
      <c r="VHS31" s="569"/>
      <c r="VHT31" s="569"/>
      <c r="VHU31" s="569"/>
      <c r="VHV31" s="569"/>
      <c r="VHW31" s="569"/>
      <c r="VHX31" s="569"/>
      <c r="VHY31" s="569"/>
      <c r="VHZ31" s="569"/>
      <c r="VIA31" s="569"/>
      <c r="VIB31" s="569"/>
      <c r="VIC31" s="569"/>
      <c r="VID31" s="569"/>
      <c r="VIE31" s="569"/>
      <c r="VIF31" s="569"/>
      <c r="VIG31" s="569"/>
      <c r="VIH31" s="569"/>
      <c r="VII31" s="569"/>
      <c r="VIJ31" s="569"/>
      <c r="VIK31" s="569"/>
      <c r="VIL31" s="569"/>
      <c r="VIM31" s="569"/>
      <c r="VIN31" s="569"/>
      <c r="VIO31" s="569"/>
      <c r="VIP31" s="569"/>
      <c r="VIQ31" s="569"/>
      <c r="VIR31" s="569"/>
      <c r="VIS31" s="569"/>
      <c r="VIT31" s="569"/>
      <c r="VIU31" s="569"/>
      <c r="VIV31" s="569"/>
      <c r="VIW31" s="569"/>
      <c r="VIX31" s="569"/>
      <c r="VIY31" s="569"/>
      <c r="VIZ31" s="569"/>
      <c r="VJA31" s="569"/>
      <c r="VJB31" s="569"/>
      <c r="VJC31" s="569"/>
      <c r="VJD31" s="569"/>
      <c r="VJE31" s="569"/>
      <c r="VJF31" s="569"/>
      <c r="VJG31" s="569"/>
      <c r="VJH31" s="569"/>
      <c r="VJI31" s="569"/>
      <c r="VJJ31" s="569"/>
      <c r="VJK31" s="569"/>
      <c r="VJL31" s="569"/>
      <c r="VJM31" s="569"/>
      <c r="VJN31" s="569"/>
      <c r="VJO31" s="569"/>
      <c r="VJP31" s="569"/>
      <c r="VJQ31" s="569"/>
      <c r="VJR31" s="569"/>
      <c r="VJS31" s="569"/>
      <c r="VJT31" s="569"/>
      <c r="VJU31" s="569"/>
      <c r="VJV31" s="569"/>
      <c r="VJW31" s="569"/>
      <c r="VJX31" s="569"/>
      <c r="VJY31" s="569"/>
      <c r="VJZ31" s="569"/>
      <c r="VKA31" s="569"/>
      <c r="VKB31" s="569"/>
      <c r="VKC31" s="569"/>
      <c r="VKD31" s="569"/>
      <c r="VKE31" s="569"/>
      <c r="VKF31" s="569"/>
      <c r="VKG31" s="569"/>
      <c r="VKH31" s="569"/>
      <c r="VKI31" s="569"/>
      <c r="VKJ31" s="569"/>
      <c r="VKK31" s="569"/>
      <c r="VKL31" s="569"/>
      <c r="VKM31" s="569"/>
      <c r="VKN31" s="569"/>
      <c r="VKO31" s="569"/>
      <c r="VKP31" s="569"/>
      <c r="VKQ31" s="569"/>
      <c r="VKR31" s="569"/>
      <c r="VKS31" s="569"/>
      <c r="VKT31" s="569"/>
      <c r="VKU31" s="569"/>
      <c r="VKV31" s="569"/>
      <c r="VKW31" s="569"/>
      <c r="VKX31" s="569"/>
      <c r="VKY31" s="569"/>
      <c r="VKZ31" s="569"/>
      <c r="VLA31" s="569"/>
      <c r="VLB31" s="569"/>
      <c r="VLC31" s="569"/>
      <c r="VLD31" s="569"/>
      <c r="VLE31" s="569"/>
      <c r="VLF31" s="569"/>
      <c r="VLG31" s="569"/>
      <c r="VLH31" s="569"/>
      <c r="VLI31" s="569"/>
      <c r="VLJ31" s="569"/>
      <c r="VLK31" s="569"/>
      <c r="VLL31" s="569"/>
      <c r="VLM31" s="569"/>
      <c r="VLN31" s="569"/>
      <c r="VLO31" s="569"/>
      <c r="VLP31" s="569"/>
      <c r="VLQ31" s="569"/>
      <c r="VLR31" s="569"/>
      <c r="VLS31" s="569"/>
      <c r="VLT31" s="569"/>
      <c r="VLU31" s="569"/>
      <c r="VLV31" s="569"/>
      <c r="VLW31" s="569"/>
      <c r="VLX31" s="569"/>
      <c r="VLY31" s="569"/>
      <c r="VLZ31" s="569"/>
      <c r="VMA31" s="569"/>
      <c r="VMB31" s="569"/>
      <c r="VMC31" s="569"/>
      <c r="VMD31" s="569"/>
      <c r="VME31" s="569"/>
      <c r="VMF31" s="569"/>
      <c r="VMG31" s="569"/>
      <c r="VMH31" s="569"/>
      <c r="VMI31" s="569"/>
      <c r="VMJ31" s="569"/>
      <c r="VMK31" s="569"/>
      <c r="VML31" s="569"/>
      <c r="VMM31" s="569"/>
      <c r="VMN31" s="569"/>
      <c r="VMO31" s="569"/>
      <c r="VMP31" s="569"/>
      <c r="VMQ31" s="569"/>
      <c r="VMR31" s="569"/>
      <c r="VMS31" s="569"/>
      <c r="VMT31" s="569"/>
      <c r="VMU31" s="569"/>
      <c r="VMV31" s="569"/>
      <c r="VMW31" s="569"/>
      <c r="VMX31" s="569"/>
      <c r="VMY31" s="569"/>
      <c r="VMZ31" s="569"/>
      <c r="VNA31" s="569"/>
      <c r="VNB31" s="569"/>
      <c r="VNC31" s="569"/>
      <c r="VND31" s="569"/>
      <c r="VNE31" s="569"/>
      <c r="VNF31" s="569"/>
      <c r="VNG31" s="569"/>
      <c r="VNH31" s="569"/>
      <c r="VNI31" s="569"/>
      <c r="VNJ31" s="569"/>
      <c r="VNK31" s="569"/>
      <c r="VNL31" s="569"/>
      <c r="VNM31" s="569"/>
      <c r="VNN31" s="569"/>
      <c r="VNO31" s="569"/>
      <c r="VNP31" s="569"/>
      <c r="VNQ31" s="569"/>
      <c r="VNR31" s="569"/>
      <c r="VNS31" s="569"/>
      <c r="VNT31" s="569"/>
      <c r="VNU31" s="569"/>
      <c r="VNV31" s="569"/>
      <c r="VNW31" s="569"/>
      <c r="VNX31" s="569"/>
      <c r="VNY31" s="569"/>
      <c r="VNZ31" s="569"/>
      <c r="VOA31" s="569"/>
      <c r="VOB31" s="569"/>
      <c r="VOC31" s="569"/>
      <c r="VOD31" s="569"/>
      <c r="VOE31" s="569"/>
      <c r="VOF31" s="569"/>
      <c r="VOG31" s="569"/>
      <c r="VOH31" s="569"/>
      <c r="VOI31" s="569"/>
      <c r="VOJ31" s="569"/>
      <c r="VOK31" s="569"/>
      <c r="VOL31" s="569"/>
      <c r="VOM31" s="569"/>
      <c r="VON31" s="569"/>
      <c r="VOO31" s="569"/>
      <c r="VOP31" s="569"/>
      <c r="VOQ31" s="569"/>
      <c r="VOR31" s="569"/>
      <c r="VOS31" s="569"/>
      <c r="VOT31" s="569"/>
      <c r="VOU31" s="569"/>
      <c r="VOV31" s="569"/>
      <c r="VOW31" s="569"/>
      <c r="VOX31" s="569"/>
      <c r="VOY31" s="569"/>
      <c r="VOZ31" s="569"/>
      <c r="VPA31" s="569"/>
      <c r="VPB31" s="569"/>
      <c r="VPC31" s="569"/>
      <c r="VPD31" s="569"/>
      <c r="VPE31" s="569"/>
      <c r="VPF31" s="569"/>
      <c r="VPG31" s="569"/>
      <c r="VPH31" s="569"/>
      <c r="VPI31" s="569"/>
      <c r="VPJ31" s="569"/>
      <c r="VPK31" s="569"/>
      <c r="VPL31" s="569"/>
      <c r="VPM31" s="569"/>
      <c r="VPN31" s="569"/>
      <c r="VPO31" s="569"/>
      <c r="VPP31" s="569"/>
      <c r="VPQ31" s="569"/>
      <c r="VPR31" s="569"/>
      <c r="VPS31" s="569"/>
      <c r="VPT31" s="569"/>
      <c r="VPU31" s="569"/>
      <c r="VPV31" s="569"/>
      <c r="VPW31" s="569"/>
      <c r="VPX31" s="569"/>
      <c r="VPY31" s="569"/>
      <c r="VPZ31" s="569"/>
      <c r="VQA31" s="569"/>
      <c r="VQB31" s="569"/>
      <c r="VQC31" s="569"/>
      <c r="VQD31" s="569"/>
      <c r="VQE31" s="569"/>
      <c r="VQF31" s="569"/>
      <c r="VQG31" s="569"/>
      <c r="VQH31" s="569"/>
      <c r="VQI31" s="569"/>
      <c r="VQJ31" s="569"/>
      <c r="VQK31" s="569"/>
      <c r="VQL31" s="569"/>
      <c r="VQM31" s="569"/>
      <c r="VQN31" s="569"/>
      <c r="VQO31" s="569"/>
      <c r="VQP31" s="569"/>
      <c r="VQQ31" s="569"/>
      <c r="VQR31" s="569"/>
      <c r="VQS31" s="569"/>
      <c r="VQT31" s="569"/>
      <c r="VQU31" s="569"/>
      <c r="VQV31" s="569"/>
      <c r="VQW31" s="569"/>
      <c r="VQX31" s="569"/>
      <c r="VQY31" s="569"/>
      <c r="VQZ31" s="569"/>
      <c r="VRA31" s="569"/>
      <c r="VRB31" s="569"/>
      <c r="VRC31" s="569"/>
      <c r="VRD31" s="569"/>
      <c r="VRE31" s="569"/>
      <c r="VRF31" s="569"/>
      <c r="VRG31" s="569"/>
      <c r="VRH31" s="569"/>
      <c r="VRI31" s="569"/>
      <c r="VRJ31" s="569"/>
      <c r="VRK31" s="569"/>
      <c r="VRL31" s="569"/>
      <c r="VRM31" s="569"/>
      <c r="VRN31" s="569"/>
      <c r="VRO31" s="569"/>
      <c r="VRP31" s="569"/>
      <c r="VRQ31" s="569"/>
      <c r="VRR31" s="569"/>
      <c r="VRS31" s="569"/>
      <c r="VRT31" s="569"/>
      <c r="VRU31" s="569"/>
      <c r="VRV31" s="569"/>
      <c r="VRW31" s="569"/>
      <c r="VRX31" s="569"/>
      <c r="VRY31" s="569"/>
      <c r="VRZ31" s="569"/>
      <c r="VSA31" s="569"/>
      <c r="VSB31" s="569"/>
      <c r="VSC31" s="569"/>
      <c r="VSD31" s="569"/>
      <c r="VSE31" s="569"/>
      <c r="VSF31" s="569"/>
      <c r="VSG31" s="569"/>
      <c r="VSH31" s="569"/>
      <c r="VSI31" s="569"/>
      <c r="VSJ31" s="569"/>
      <c r="VSK31" s="569"/>
      <c r="VSL31" s="569"/>
      <c r="VSM31" s="569"/>
      <c r="VSN31" s="569"/>
      <c r="VSO31" s="569"/>
      <c r="VSP31" s="569"/>
      <c r="VSQ31" s="569"/>
      <c r="VSR31" s="569"/>
      <c r="VSS31" s="569"/>
      <c r="VST31" s="569"/>
      <c r="VSU31" s="569"/>
      <c r="VSV31" s="569"/>
      <c r="VSW31" s="569"/>
      <c r="VSX31" s="569"/>
      <c r="VSY31" s="569"/>
      <c r="VSZ31" s="569"/>
      <c r="VTA31" s="569"/>
      <c r="VTB31" s="569"/>
      <c r="VTC31" s="569"/>
      <c r="VTD31" s="569"/>
      <c r="VTE31" s="569"/>
      <c r="VTF31" s="569"/>
      <c r="VTG31" s="569"/>
      <c r="VTH31" s="569"/>
      <c r="VTI31" s="569"/>
      <c r="VTJ31" s="569"/>
      <c r="VTK31" s="569"/>
      <c r="VTL31" s="569"/>
      <c r="VTM31" s="569"/>
      <c r="VTN31" s="569"/>
      <c r="VTO31" s="569"/>
      <c r="VTP31" s="569"/>
      <c r="VTQ31" s="569"/>
      <c r="VTR31" s="569"/>
      <c r="VTS31" s="569"/>
      <c r="VTT31" s="569"/>
      <c r="VTU31" s="569"/>
      <c r="VTV31" s="569"/>
      <c r="VTW31" s="569"/>
      <c r="VTX31" s="569"/>
      <c r="VTY31" s="569"/>
      <c r="VTZ31" s="569"/>
      <c r="VUA31" s="569"/>
      <c r="VUB31" s="569"/>
      <c r="VUC31" s="569"/>
      <c r="VUD31" s="569"/>
      <c r="VUE31" s="569"/>
      <c r="VUF31" s="569"/>
      <c r="VUG31" s="569"/>
      <c r="VUH31" s="569"/>
      <c r="VUI31" s="569"/>
      <c r="VUJ31" s="569"/>
      <c r="VUK31" s="569"/>
      <c r="VUL31" s="569"/>
      <c r="VUM31" s="569"/>
      <c r="VUN31" s="569"/>
      <c r="VUO31" s="569"/>
      <c r="VUP31" s="569"/>
      <c r="VUQ31" s="569"/>
      <c r="VUR31" s="569"/>
      <c r="VUS31" s="569"/>
      <c r="VUT31" s="569"/>
      <c r="VUU31" s="569"/>
      <c r="VUV31" s="569"/>
      <c r="VUW31" s="569"/>
      <c r="VUX31" s="569"/>
      <c r="VUY31" s="569"/>
      <c r="VUZ31" s="569"/>
      <c r="VVA31" s="569"/>
      <c r="VVB31" s="569"/>
      <c r="VVC31" s="569"/>
      <c r="VVD31" s="569"/>
      <c r="VVE31" s="569"/>
      <c r="VVF31" s="569"/>
      <c r="VVG31" s="569"/>
      <c r="VVH31" s="569"/>
      <c r="VVI31" s="569"/>
      <c r="VVJ31" s="569"/>
      <c r="VVK31" s="569"/>
      <c r="VVL31" s="569"/>
      <c r="VVM31" s="569"/>
      <c r="VVN31" s="569"/>
      <c r="VVO31" s="569"/>
      <c r="VVP31" s="569"/>
      <c r="VVQ31" s="569"/>
      <c r="VVR31" s="569"/>
      <c r="VVS31" s="569"/>
      <c r="VVT31" s="569"/>
      <c r="VVU31" s="569"/>
      <c r="VVV31" s="569"/>
      <c r="VVW31" s="569"/>
      <c r="VVX31" s="569"/>
      <c r="VVY31" s="569"/>
      <c r="VVZ31" s="569"/>
      <c r="VWA31" s="569"/>
      <c r="VWB31" s="569"/>
      <c r="VWC31" s="569"/>
      <c r="VWD31" s="569"/>
      <c r="VWE31" s="569"/>
      <c r="VWF31" s="569"/>
      <c r="VWG31" s="569"/>
      <c r="VWH31" s="569"/>
      <c r="VWI31" s="569"/>
      <c r="VWJ31" s="569"/>
      <c r="VWK31" s="569"/>
      <c r="VWL31" s="569"/>
      <c r="VWM31" s="569"/>
      <c r="VWN31" s="569"/>
      <c r="VWO31" s="569"/>
      <c r="VWP31" s="569"/>
      <c r="VWQ31" s="569"/>
      <c r="VWR31" s="569"/>
      <c r="VWS31" s="569"/>
      <c r="VWT31" s="569"/>
      <c r="VWU31" s="569"/>
      <c r="VWV31" s="569"/>
      <c r="VWW31" s="569"/>
      <c r="VWX31" s="569"/>
      <c r="VWY31" s="569"/>
      <c r="VWZ31" s="569"/>
      <c r="VXA31" s="569"/>
      <c r="VXB31" s="569"/>
      <c r="VXC31" s="569"/>
      <c r="VXD31" s="569"/>
      <c r="VXE31" s="569"/>
      <c r="VXF31" s="569"/>
      <c r="VXG31" s="569"/>
      <c r="VXH31" s="569"/>
      <c r="VXI31" s="569"/>
      <c r="VXJ31" s="569"/>
      <c r="VXK31" s="569"/>
      <c r="VXL31" s="569"/>
      <c r="VXM31" s="569"/>
      <c r="VXN31" s="569"/>
      <c r="VXO31" s="569"/>
      <c r="VXP31" s="569"/>
      <c r="VXQ31" s="569"/>
      <c r="VXR31" s="569"/>
      <c r="VXS31" s="569"/>
      <c r="VXT31" s="569"/>
      <c r="VXU31" s="569"/>
      <c r="VXV31" s="569"/>
      <c r="VXW31" s="569"/>
      <c r="VXX31" s="569"/>
      <c r="VXY31" s="569"/>
      <c r="VXZ31" s="569"/>
      <c r="VYA31" s="569"/>
      <c r="VYB31" s="569"/>
      <c r="VYC31" s="569"/>
      <c r="VYD31" s="569"/>
      <c r="VYE31" s="569"/>
      <c r="VYF31" s="569"/>
      <c r="VYG31" s="569"/>
      <c r="VYH31" s="569"/>
      <c r="VYI31" s="569"/>
      <c r="VYJ31" s="569"/>
      <c r="VYK31" s="569"/>
      <c r="VYL31" s="569"/>
      <c r="VYM31" s="569"/>
      <c r="VYN31" s="569"/>
      <c r="VYO31" s="569"/>
      <c r="VYP31" s="569"/>
      <c r="VYQ31" s="569"/>
      <c r="VYR31" s="569"/>
      <c r="VYS31" s="569"/>
      <c r="VYT31" s="569"/>
      <c r="VYU31" s="569"/>
      <c r="VYV31" s="569"/>
      <c r="VYW31" s="569"/>
      <c r="VYX31" s="569"/>
      <c r="VYY31" s="569"/>
      <c r="VYZ31" s="569"/>
      <c r="VZA31" s="569"/>
      <c r="VZB31" s="569"/>
      <c r="VZC31" s="569"/>
      <c r="VZD31" s="569"/>
      <c r="VZE31" s="569"/>
      <c r="VZF31" s="569"/>
      <c r="VZG31" s="569"/>
      <c r="VZH31" s="569"/>
      <c r="VZI31" s="569"/>
      <c r="VZJ31" s="569"/>
      <c r="VZK31" s="569"/>
      <c r="VZL31" s="569"/>
      <c r="VZM31" s="569"/>
      <c r="VZN31" s="569"/>
      <c r="VZO31" s="569"/>
      <c r="VZP31" s="569"/>
      <c r="VZQ31" s="569"/>
      <c r="VZR31" s="569"/>
      <c r="VZS31" s="569"/>
      <c r="VZT31" s="569"/>
      <c r="VZU31" s="569"/>
      <c r="VZV31" s="569"/>
      <c r="VZW31" s="569"/>
      <c r="VZX31" s="569"/>
      <c r="VZY31" s="569"/>
      <c r="VZZ31" s="569"/>
      <c r="WAA31" s="569"/>
      <c r="WAB31" s="569"/>
      <c r="WAC31" s="569"/>
      <c r="WAD31" s="569"/>
      <c r="WAE31" s="569"/>
      <c r="WAF31" s="569"/>
      <c r="WAG31" s="569"/>
      <c r="WAH31" s="569"/>
      <c r="WAI31" s="569"/>
      <c r="WAJ31" s="569"/>
      <c r="WAK31" s="569"/>
      <c r="WAL31" s="569"/>
      <c r="WAM31" s="569"/>
      <c r="WAN31" s="569"/>
      <c r="WAO31" s="569"/>
      <c r="WAP31" s="569"/>
      <c r="WAQ31" s="569"/>
      <c r="WAR31" s="569"/>
      <c r="WAS31" s="569"/>
      <c r="WAT31" s="569"/>
      <c r="WAU31" s="569"/>
      <c r="WAV31" s="569"/>
      <c r="WAW31" s="569"/>
      <c r="WAX31" s="569"/>
      <c r="WAY31" s="569"/>
      <c r="WAZ31" s="569"/>
      <c r="WBA31" s="569"/>
      <c r="WBB31" s="569"/>
      <c r="WBC31" s="569"/>
      <c r="WBD31" s="569"/>
      <c r="WBE31" s="569"/>
      <c r="WBF31" s="569"/>
      <c r="WBG31" s="569"/>
      <c r="WBH31" s="569"/>
      <c r="WBI31" s="569"/>
      <c r="WBJ31" s="569"/>
      <c r="WBK31" s="569"/>
      <c r="WBL31" s="569"/>
      <c r="WBM31" s="569"/>
      <c r="WBN31" s="569"/>
      <c r="WBO31" s="569"/>
      <c r="WBP31" s="569"/>
      <c r="WBQ31" s="569"/>
      <c r="WBR31" s="569"/>
      <c r="WBS31" s="569"/>
      <c r="WBT31" s="569"/>
      <c r="WBU31" s="569"/>
      <c r="WBV31" s="569"/>
      <c r="WBW31" s="569"/>
      <c r="WBX31" s="569"/>
      <c r="WBY31" s="569"/>
      <c r="WBZ31" s="569"/>
      <c r="WCA31" s="569"/>
      <c r="WCB31" s="569"/>
      <c r="WCC31" s="569"/>
      <c r="WCD31" s="569"/>
      <c r="WCE31" s="569"/>
      <c r="WCF31" s="569"/>
      <c r="WCG31" s="569"/>
      <c r="WCH31" s="569"/>
      <c r="WCI31" s="569"/>
      <c r="WCJ31" s="569"/>
      <c r="WCK31" s="569"/>
      <c r="WCL31" s="569"/>
      <c r="WCM31" s="569"/>
      <c r="WCN31" s="569"/>
      <c r="WCO31" s="569"/>
      <c r="WCP31" s="569"/>
      <c r="WCQ31" s="569"/>
      <c r="WCR31" s="569"/>
      <c r="WCS31" s="569"/>
      <c r="WCT31" s="569"/>
      <c r="WCU31" s="569"/>
      <c r="WCV31" s="569"/>
      <c r="WCW31" s="569"/>
      <c r="WCX31" s="569"/>
      <c r="WCY31" s="569"/>
      <c r="WCZ31" s="569"/>
      <c r="WDA31" s="569"/>
      <c r="WDB31" s="569"/>
      <c r="WDC31" s="569"/>
      <c r="WDD31" s="569"/>
      <c r="WDE31" s="569"/>
      <c r="WDF31" s="569"/>
      <c r="WDG31" s="569"/>
      <c r="WDH31" s="569"/>
      <c r="WDI31" s="569"/>
      <c r="WDJ31" s="569"/>
      <c r="WDK31" s="569"/>
      <c r="WDL31" s="569"/>
      <c r="WDM31" s="569"/>
      <c r="WDN31" s="569"/>
      <c r="WDO31" s="569"/>
      <c r="WDP31" s="569"/>
      <c r="WDQ31" s="569"/>
      <c r="WDR31" s="569"/>
      <c r="WDS31" s="569"/>
      <c r="WDT31" s="569"/>
      <c r="WDU31" s="569"/>
      <c r="WDV31" s="569"/>
      <c r="WDW31" s="569"/>
      <c r="WDX31" s="569"/>
      <c r="WDY31" s="569"/>
      <c r="WDZ31" s="569"/>
      <c r="WEA31" s="569"/>
      <c r="WEB31" s="569"/>
      <c r="WEC31" s="569"/>
      <c r="WED31" s="569"/>
      <c r="WEE31" s="569"/>
      <c r="WEF31" s="569"/>
      <c r="WEG31" s="569"/>
      <c r="WEH31" s="569"/>
      <c r="WEI31" s="569"/>
      <c r="WEJ31" s="569"/>
      <c r="WEK31" s="569"/>
      <c r="WEL31" s="569"/>
      <c r="WEM31" s="569"/>
      <c r="WEN31" s="569"/>
      <c r="WEO31" s="569"/>
      <c r="WEP31" s="569"/>
      <c r="WEQ31" s="569"/>
      <c r="WER31" s="569"/>
      <c r="WES31" s="569"/>
      <c r="WET31" s="569"/>
      <c r="WEU31" s="569"/>
      <c r="WEV31" s="569"/>
      <c r="WEW31" s="569"/>
      <c r="WEX31" s="569"/>
      <c r="WEY31" s="569"/>
      <c r="WEZ31" s="569"/>
      <c r="WFA31" s="569"/>
      <c r="WFB31" s="569"/>
      <c r="WFC31" s="569"/>
      <c r="WFD31" s="569"/>
      <c r="WFE31" s="569"/>
      <c r="WFF31" s="569"/>
      <c r="WFG31" s="569"/>
      <c r="WFH31" s="569"/>
      <c r="WFI31" s="569"/>
      <c r="WFJ31" s="569"/>
      <c r="WFK31" s="569"/>
      <c r="WFL31" s="569"/>
      <c r="WFM31" s="569"/>
      <c r="WFN31" s="569"/>
      <c r="WFO31" s="569"/>
      <c r="WFP31" s="569"/>
      <c r="WFQ31" s="569"/>
      <c r="WFR31" s="569"/>
      <c r="WFS31" s="569"/>
      <c r="WFT31" s="569"/>
      <c r="WFU31" s="569"/>
      <c r="WFV31" s="569"/>
      <c r="WFW31" s="569"/>
      <c r="WFX31" s="569"/>
      <c r="WFY31" s="569"/>
      <c r="WFZ31" s="569"/>
      <c r="WGA31" s="569"/>
      <c r="WGB31" s="569"/>
      <c r="WGC31" s="569"/>
      <c r="WGD31" s="569"/>
      <c r="WGE31" s="569"/>
      <c r="WGF31" s="569"/>
      <c r="WGG31" s="569"/>
      <c r="WGH31" s="569"/>
      <c r="WGI31" s="569"/>
      <c r="WGJ31" s="569"/>
      <c r="WGK31" s="569"/>
      <c r="WGL31" s="569"/>
      <c r="WGM31" s="569"/>
      <c r="WGN31" s="569"/>
      <c r="WGO31" s="569"/>
      <c r="WGP31" s="569"/>
      <c r="WGQ31" s="569"/>
      <c r="WGR31" s="569"/>
      <c r="WGS31" s="569"/>
      <c r="WGT31" s="569"/>
      <c r="WGU31" s="569"/>
      <c r="WGV31" s="569"/>
      <c r="WGW31" s="569"/>
      <c r="WGX31" s="569"/>
      <c r="WGY31" s="569"/>
      <c r="WGZ31" s="569"/>
      <c r="WHA31" s="569"/>
      <c r="WHB31" s="569"/>
      <c r="WHC31" s="569"/>
      <c r="WHD31" s="569"/>
      <c r="WHE31" s="569"/>
      <c r="WHF31" s="569"/>
      <c r="WHG31" s="569"/>
      <c r="WHH31" s="569"/>
      <c r="WHI31" s="569"/>
      <c r="WHJ31" s="569"/>
      <c r="WHK31" s="569"/>
      <c r="WHL31" s="569"/>
      <c r="WHM31" s="569"/>
      <c r="WHN31" s="569"/>
      <c r="WHO31" s="569"/>
      <c r="WHP31" s="569"/>
      <c r="WHQ31" s="569"/>
      <c r="WHR31" s="569"/>
      <c r="WHS31" s="569"/>
      <c r="WHT31" s="569"/>
      <c r="WHU31" s="569"/>
      <c r="WHV31" s="569"/>
      <c r="WHW31" s="569"/>
      <c r="WHX31" s="569"/>
      <c r="WHY31" s="569"/>
      <c r="WHZ31" s="569"/>
      <c r="WIA31" s="569"/>
      <c r="WIB31" s="569"/>
      <c r="WIC31" s="569"/>
      <c r="WID31" s="569"/>
      <c r="WIE31" s="569"/>
      <c r="WIF31" s="569"/>
      <c r="WIG31" s="569"/>
      <c r="WIH31" s="569"/>
      <c r="WII31" s="569"/>
      <c r="WIJ31" s="569"/>
      <c r="WIK31" s="569"/>
      <c r="WIL31" s="569"/>
      <c r="WIM31" s="569"/>
      <c r="WIN31" s="569"/>
      <c r="WIO31" s="569"/>
      <c r="WIP31" s="569"/>
      <c r="WIQ31" s="569"/>
      <c r="WIR31" s="569"/>
      <c r="WIS31" s="569"/>
      <c r="WIT31" s="569"/>
      <c r="WIU31" s="569"/>
      <c r="WIV31" s="569"/>
      <c r="WIW31" s="569"/>
      <c r="WIX31" s="569"/>
      <c r="WIY31" s="569"/>
      <c r="WIZ31" s="569"/>
      <c r="WJA31" s="569"/>
      <c r="WJB31" s="569"/>
      <c r="WJC31" s="569"/>
      <c r="WJD31" s="569"/>
      <c r="WJE31" s="569"/>
      <c r="WJF31" s="569"/>
      <c r="WJG31" s="569"/>
      <c r="WJH31" s="569"/>
      <c r="WJI31" s="569"/>
      <c r="WJJ31" s="569"/>
      <c r="WJK31" s="569"/>
      <c r="WJL31" s="569"/>
      <c r="WJM31" s="569"/>
      <c r="WJN31" s="569"/>
      <c r="WJO31" s="569"/>
      <c r="WJP31" s="569"/>
      <c r="WJQ31" s="569"/>
      <c r="WJR31" s="569"/>
      <c r="WJS31" s="569"/>
      <c r="WJT31" s="569"/>
      <c r="WJU31" s="569"/>
      <c r="WJV31" s="569"/>
      <c r="WJW31" s="569"/>
      <c r="WJX31" s="569"/>
      <c r="WJY31" s="569"/>
      <c r="WJZ31" s="569"/>
      <c r="WKA31" s="569"/>
      <c r="WKB31" s="569"/>
      <c r="WKC31" s="569"/>
      <c r="WKD31" s="569"/>
      <c r="WKE31" s="569"/>
      <c r="WKF31" s="569"/>
      <c r="WKG31" s="569"/>
      <c r="WKH31" s="569"/>
      <c r="WKI31" s="569"/>
      <c r="WKJ31" s="569"/>
      <c r="WKK31" s="569"/>
      <c r="WKL31" s="569"/>
      <c r="WKM31" s="569"/>
      <c r="WKN31" s="569"/>
      <c r="WKO31" s="569"/>
      <c r="WKP31" s="569"/>
      <c r="WKQ31" s="569"/>
      <c r="WKR31" s="569"/>
      <c r="WKS31" s="569"/>
      <c r="WKT31" s="569"/>
      <c r="WKU31" s="569"/>
      <c r="WKV31" s="569"/>
      <c r="WKW31" s="569"/>
      <c r="WKX31" s="569"/>
      <c r="WKY31" s="569"/>
      <c r="WKZ31" s="569"/>
      <c r="WLA31" s="569"/>
      <c r="WLB31" s="569"/>
      <c r="WLC31" s="569"/>
      <c r="WLD31" s="569"/>
      <c r="WLE31" s="569"/>
      <c r="WLF31" s="569"/>
      <c r="WLG31" s="569"/>
      <c r="WLH31" s="569"/>
      <c r="WLI31" s="569"/>
      <c r="WLJ31" s="569"/>
      <c r="WLK31" s="569"/>
      <c r="WLL31" s="569"/>
      <c r="WLM31" s="569"/>
      <c r="WLN31" s="569"/>
      <c r="WLO31" s="569"/>
      <c r="WLP31" s="569"/>
      <c r="WLQ31" s="569"/>
      <c r="WLR31" s="569"/>
      <c r="WLS31" s="569"/>
      <c r="WLT31" s="569"/>
      <c r="WLU31" s="569"/>
      <c r="WLV31" s="569"/>
      <c r="WLW31" s="569"/>
      <c r="WLX31" s="569"/>
      <c r="WLY31" s="569"/>
      <c r="WLZ31" s="569"/>
      <c r="WMA31" s="569"/>
      <c r="WMB31" s="569"/>
      <c r="WMC31" s="569"/>
      <c r="WMD31" s="569"/>
      <c r="WME31" s="569"/>
      <c r="WMF31" s="569"/>
      <c r="WMG31" s="569"/>
      <c r="WMH31" s="569"/>
      <c r="WMI31" s="569"/>
      <c r="WMJ31" s="569"/>
      <c r="WMK31" s="569"/>
      <c r="WML31" s="569"/>
      <c r="WMM31" s="569"/>
      <c r="WMN31" s="569"/>
      <c r="WMO31" s="569"/>
      <c r="WMP31" s="569"/>
      <c r="WMQ31" s="569"/>
      <c r="WMR31" s="569"/>
      <c r="WMS31" s="569"/>
      <c r="WMT31" s="569"/>
      <c r="WMU31" s="569"/>
      <c r="WMV31" s="569"/>
      <c r="WMW31" s="569"/>
      <c r="WMX31" s="569"/>
      <c r="WMY31" s="569"/>
      <c r="WMZ31" s="569"/>
      <c r="WNA31" s="569"/>
      <c r="WNB31" s="569"/>
      <c r="WNC31" s="569"/>
      <c r="WND31" s="569"/>
      <c r="WNE31" s="569"/>
      <c r="WNF31" s="569"/>
      <c r="WNG31" s="569"/>
      <c r="WNH31" s="569"/>
      <c r="WNI31" s="569"/>
      <c r="WNJ31" s="569"/>
      <c r="WNK31" s="569"/>
      <c r="WNL31" s="569"/>
      <c r="WNM31" s="569"/>
      <c r="WNN31" s="569"/>
      <c r="WNO31" s="569"/>
      <c r="WNP31" s="569"/>
      <c r="WNQ31" s="569"/>
      <c r="WNR31" s="569"/>
      <c r="WNS31" s="569"/>
      <c r="WNT31" s="569"/>
      <c r="WNU31" s="569"/>
      <c r="WNV31" s="569"/>
      <c r="WNW31" s="569"/>
      <c r="WNX31" s="569"/>
      <c r="WNY31" s="569"/>
      <c r="WNZ31" s="569"/>
      <c r="WOA31" s="569"/>
      <c r="WOB31" s="569"/>
      <c r="WOC31" s="569"/>
      <c r="WOD31" s="569"/>
      <c r="WOE31" s="569"/>
      <c r="WOF31" s="569"/>
      <c r="WOG31" s="569"/>
      <c r="WOH31" s="569"/>
      <c r="WOI31" s="569"/>
      <c r="WOJ31" s="569"/>
      <c r="WOK31" s="569"/>
      <c r="WOL31" s="569"/>
      <c r="WOM31" s="569"/>
      <c r="WON31" s="569"/>
      <c r="WOO31" s="569"/>
      <c r="WOP31" s="569"/>
      <c r="WOQ31" s="569"/>
      <c r="WOR31" s="569"/>
      <c r="WOS31" s="569"/>
      <c r="WOT31" s="569"/>
      <c r="WOU31" s="569"/>
      <c r="WOV31" s="569"/>
      <c r="WOW31" s="569"/>
      <c r="WOX31" s="569"/>
      <c r="WOY31" s="569"/>
      <c r="WOZ31" s="569"/>
      <c r="WPA31" s="569"/>
      <c r="WPB31" s="569"/>
      <c r="WPC31" s="569"/>
      <c r="WPD31" s="569"/>
      <c r="WPE31" s="569"/>
      <c r="WPF31" s="569"/>
      <c r="WPG31" s="569"/>
      <c r="WPH31" s="569"/>
      <c r="WPI31" s="569"/>
      <c r="WPJ31" s="569"/>
      <c r="WPK31" s="569"/>
      <c r="WPL31" s="569"/>
      <c r="WPM31" s="569"/>
      <c r="WPN31" s="569"/>
      <c r="WPO31" s="569"/>
      <c r="WPP31" s="569"/>
      <c r="WPQ31" s="569"/>
      <c r="WPR31" s="569"/>
      <c r="WPS31" s="569"/>
      <c r="WPT31" s="569"/>
      <c r="WPU31" s="569"/>
      <c r="WPV31" s="569"/>
      <c r="WPW31" s="569"/>
      <c r="WPX31" s="569"/>
      <c r="WPY31" s="569"/>
      <c r="WPZ31" s="569"/>
      <c r="WQA31" s="569"/>
      <c r="WQB31" s="569"/>
      <c r="WQC31" s="569"/>
      <c r="WQD31" s="569"/>
      <c r="WQE31" s="569"/>
      <c r="WQF31" s="569"/>
      <c r="WQG31" s="569"/>
      <c r="WQH31" s="569"/>
      <c r="WQI31" s="569"/>
      <c r="WQJ31" s="569"/>
      <c r="WQK31" s="569"/>
      <c r="WQL31" s="569"/>
      <c r="WQM31" s="569"/>
      <c r="WQN31" s="569"/>
      <c r="WQO31" s="569"/>
      <c r="WQP31" s="569"/>
      <c r="WQQ31" s="569"/>
      <c r="WQR31" s="569"/>
      <c r="WQS31" s="569"/>
      <c r="WQT31" s="569"/>
      <c r="WQU31" s="569"/>
      <c r="WQV31" s="569"/>
      <c r="WQW31" s="569"/>
      <c r="WQX31" s="569"/>
      <c r="WQY31" s="569"/>
      <c r="WQZ31" s="569"/>
      <c r="WRA31" s="569"/>
      <c r="WRB31" s="569"/>
      <c r="WRC31" s="569"/>
      <c r="WRD31" s="569"/>
      <c r="WRE31" s="569"/>
      <c r="WRF31" s="569"/>
      <c r="WRG31" s="569"/>
      <c r="WRH31" s="569"/>
      <c r="WRI31" s="569"/>
      <c r="WRJ31" s="569"/>
      <c r="WRK31" s="569"/>
      <c r="WRL31" s="569"/>
      <c r="WRM31" s="569"/>
      <c r="WRN31" s="569"/>
      <c r="WRO31" s="569"/>
      <c r="WRP31" s="569"/>
      <c r="WRQ31" s="569"/>
      <c r="WRR31" s="569"/>
      <c r="WRS31" s="569"/>
      <c r="WRT31" s="569"/>
      <c r="WRU31" s="569"/>
      <c r="WRV31" s="569"/>
      <c r="WRW31" s="569"/>
      <c r="WRX31" s="569"/>
      <c r="WRY31" s="569"/>
      <c r="WRZ31" s="569"/>
      <c r="WSA31" s="569"/>
      <c r="WSB31" s="569"/>
      <c r="WSC31" s="569"/>
      <c r="WSD31" s="569"/>
      <c r="WSE31" s="569"/>
      <c r="WSF31" s="569"/>
      <c r="WSG31" s="569"/>
      <c r="WSH31" s="569"/>
      <c r="WSI31" s="569"/>
      <c r="WSJ31" s="569"/>
      <c r="WSK31" s="569"/>
      <c r="WSL31" s="569"/>
      <c r="WSM31" s="569"/>
      <c r="WSN31" s="569"/>
      <c r="WSO31" s="569"/>
      <c r="WSP31" s="569"/>
      <c r="WSQ31" s="569"/>
      <c r="WSR31" s="569"/>
      <c r="WSS31" s="569"/>
      <c r="WST31" s="569"/>
      <c r="WSU31" s="569"/>
      <c r="WSV31" s="569"/>
      <c r="WSW31" s="569"/>
      <c r="WSX31" s="569"/>
      <c r="WSY31" s="569"/>
      <c r="WSZ31" s="569"/>
      <c r="WTA31" s="569"/>
      <c r="WTB31" s="569"/>
      <c r="WTC31" s="569"/>
      <c r="WTD31" s="569"/>
      <c r="WTE31" s="569"/>
      <c r="WTF31" s="569"/>
      <c r="WTG31" s="569"/>
      <c r="WTH31" s="569"/>
      <c r="WTI31" s="569"/>
      <c r="WTJ31" s="569"/>
      <c r="WTK31" s="569"/>
      <c r="WTL31" s="569"/>
      <c r="WTM31" s="569"/>
      <c r="WTN31" s="569"/>
      <c r="WTO31" s="569"/>
      <c r="WTP31" s="569"/>
      <c r="WTQ31" s="569"/>
      <c r="WTR31" s="569"/>
      <c r="WTS31" s="569"/>
      <c r="WTT31" s="569"/>
      <c r="WTU31" s="569"/>
      <c r="WTV31" s="569"/>
      <c r="WTW31" s="569"/>
      <c r="WTX31" s="569"/>
      <c r="WTY31" s="569"/>
      <c r="WTZ31" s="569"/>
      <c r="WUA31" s="569"/>
      <c r="WUB31" s="569"/>
      <c r="WUC31" s="569"/>
      <c r="WUD31" s="569"/>
      <c r="WUE31" s="569"/>
      <c r="WUF31" s="569"/>
      <c r="WUG31" s="569"/>
      <c r="WUH31" s="569"/>
      <c r="WUI31" s="569"/>
      <c r="WUJ31" s="569"/>
      <c r="WUK31" s="569"/>
      <c r="WUL31" s="569"/>
      <c r="WUM31" s="569"/>
      <c r="WUN31" s="569"/>
      <c r="WUO31" s="569"/>
      <c r="WUP31" s="569"/>
      <c r="WUQ31" s="569"/>
      <c r="WUR31" s="569"/>
      <c r="WUS31" s="569"/>
      <c r="WUT31" s="569"/>
      <c r="WUU31" s="569"/>
      <c r="WUV31" s="569"/>
      <c r="WUW31" s="569"/>
      <c r="WUX31" s="569"/>
      <c r="WUY31" s="569"/>
      <c r="WUZ31" s="569"/>
      <c r="WVA31" s="569"/>
      <c r="WVB31" s="569"/>
      <c r="WVC31" s="569"/>
      <c r="WVD31" s="569"/>
      <c r="WVE31" s="569"/>
      <c r="WVF31" s="569"/>
      <c r="WVG31" s="569"/>
      <c r="WVH31" s="569"/>
      <c r="WVI31" s="569"/>
      <c r="WVJ31" s="569"/>
      <c r="WVK31" s="569"/>
      <c r="WVL31" s="569"/>
      <c r="WVM31" s="569"/>
      <c r="WVN31" s="569"/>
      <c r="WVO31" s="569"/>
      <c r="WVP31" s="569"/>
      <c r="WVQ31" s="569"/>
      <c r="WVR31" s="569"/>
      <c r="WVS31" s="569"/>
      <c r="WVT31" s="569"/>
      <c r="WVU31" s="569"/>
      <c r="WVV31" s="569"/>
      <c r="WVW31" s="569"/>
      <c r="WVX31" s="569"/>
      <c r="WVY31" s="569"/>
      <c r="WVZ31" s="569"/>
      <c r="WWA31" s="569"/>
      <c r="WWB31" s="569"/>
      <c r="WWC31" s="569"/>
      <c r="WWD31" s="569"/>
      <c r="WWE31" s="569"/>
      <c r="WWF31" s="569"/>
      <c r="WWG31" s="569"/>
      <c r="WWH31" s="569"/>
      <c r="WWI31" s="569"/>
      <c r="WWJ31" s="569"/>
      <c r="WWK31" s="569"/>
      <c r="WWL31" s="569"/>
      <c r="WWM31" s="569"/>
      <c r="WWN31" s="569"/>
      <c r="WWO31" s="569"/>
      <c r="WWP31" s="569"/>
      <c r="WWQ31" s="569"/>
      <c r="WWR31" s="569"/>
      <c r="WWS31" s="569"/>
      <c r="WWT31" s="569"/>
      <c r="WWU31" s="569"/>
      <c r="WWV31" s="569"/>
      <c r="WWW31" s="569"/>
      <c r="WWX31" s="569"/>
      <c r="WWY31" s="569"/>
      <c r="WWZ31" s="569"/>
      <c r="WXA31" s="569"/>
      <c r="WXB31" s="569"/>
      <c r="WXC31" s="569"/>
      <c r="WXD31" s="569"/>
      <c r="WXE31" s="569"/>
      <c r="WXF31" s="569"/>
      <c r="WXG31" s="569"/>
      <c r="WXH31" s="569"/>
      <c r="WXI31" s="569"/>
      <c r="WXJ31" s="569"/>
      <c r="WXK31" s="569"/>
      <c r="WXL31" s="569"/>
      <c r="WXM31" s="569"/>
      <c r="WXN31" s="569"/>
      <c r="WXO31" s="569"/>
      <c r="WXP31" s="569"/>
      <c r="WXQ31" s="569"/>
      <c r="WXR31" s="569"/>
      <c r="WXS31" s="569"/>
      <c r="WXT31" s="569"/>
      <c r="WXU31" s="569"/>
      <c r="WXV31" s="569"/>
      <c r="WXW31" s="569"/>
      <c r="WXX31" s="569"/>
      <c r="WXY31" s="569"/>
      <c r="WXZ31" s="569"/>
      <c r="WYA31" s="569"/>
      <c r="WYB31" s="569"/>
      <c r="WYC31" s="569"/>
      <c r="WYD31" s="569"/>
      <c r="WYE31" s="569"/>
      <c r="WYF31" s="569"/>
      <c r="WYG31" s="569"/>
      <c r="WYH31" s="569"/>
      <c r="WYI31" s="569"/>
      <c r="WYJ31" s="569"/>
      <c r="WYK31" s="569"/>
      <c r="WYL31" s="569"/>
      <c r="WYM31" s="569"/>
      <c r="WYN31" s="569"/>
      <c r="WYO31" s="569"/>
      <c r="WYP31" s="569"/>
      <c r="WYQ31" s="569"/>
      <c r="WYR31" s="569"/>
      <c r="WYS31" s="569"/>
      <c r="WYT31" s="569"/>
      <c r="WYU31" s="569"/>
      <c r="WYV31" s="569"/>
      <c r="WYW31" s="569"/>
      <c r="WYX31" s="569"/>
      <c r="WYY31" s="569"/>
      <c r="WYZ31" s="569"/>
      <c r="WZA31" s="569"/>
      <c r="WZB31" s="569"/>
      <c r="WZC31" s="569"/>
      <c r="WZD31" s="569"/>
      <c r="WZE31" s="569"/>
      <c r="WZF31" s="569"/>
      <c r="WZG31" s="569"/>
      <c r="WZH31" s="569"/>
      <c r="WZI31" s="569"/>
      <c r="WZJ31" s="569"/>
      <c r="WZK31" s="569"/>
      <c r="WZL31" s="569"/>
      <c r="WZM31" s="569"/>
      <c r="WZN31" s="569"/>
      <c r="WZO31" s="569"/>
      <c r="WZP31" s="569"/>
      <c r="WZQ31" s="569"/>
      <c r="WZR31" s="569"/>
      <c r="WZS31" s="569"/>
      <c r="WZT31" s="569"/>
      <c r="WZU31" s="569"/>
      <c r="WZV31" s="569"/>
      <c r="WZW31" s="569"/>
      <c r="WZX31" s="569"/>
      <c r="WZY31" s="569"/>
      <c r="WZZ31" s="569"/>
      <c r="XAA31" s="569"/>
      <c r="XAB31" s="569"/>
      <c r="XAC31" s="569"/>
      <c r="XAD31" s="569"/>
      <c r="XAE31" s="569"/>
      <c r="XAF31" s="569"/>
      <c r="XAG31" s="569"/>
      <c r="XAH31" s="569"/>
      <c r="XAI31" s="569"/>
      <c r="XAJ31" s="569"/>
      <c r="XAK31" s="569"/>
      <c r="XAL31" s="569"/>
      <c r="XAM31" s="569"/>
      <c r="XAN31" s="569"/>
      <c r="XAO31" s="569"/>
      <c r="XAP31" s="569"/>
      <c r="XAQ31" s="569"/>
      <c r="XAR31" s="569"/>
      <c r="XAS31" s="569"/>
      <c r="XAT31" s="569"/>
      <c r="XAU31" s="569"/>
      <c r="XAV31" s="569"/>
      <c r="XAW31" s="569"/>
      <c r="XAX31" s="569"/>
      <c r="XAY31" s="569"/>
      <c r="XAZ31" s="569"/>
      <c r="XBA31" s="569"/>
      <c r="XBB31" s="569"/>
      <c r="XBC31" s="569"/>
      <c r="XBD31" s="569"/>
      <c r="XBE31" s="569"/>
      <c r="XBF31" s="569"/>
      <c r="XBG31" s="569"/>
      <c r="XBH31" s="569"/>
      <c r="XBI31" s="569"/>
      <c r="XBJ31" s="569"/>
      <c r="XBK31" s="569"/>
      <c r="XBL31" s="569"/>
      <c r="XBM31" s="569"/>
      <c r="XBN31" s="569"/>
      <c r="XBO31" s="569"/>
      <c r="XBP31" s="569"/>
      <c r="XBQ31" s="569"/>
      <c r="XBR31" s="569"/>
      <c r="XBS31" s="569"/>
      <c r="XBT31" s="569"/>
      <c r="XBU31" s="569"/>
      <c r="XBV31" s="569"/>
      <c r="XBW31" s="569"/>
      <c r="XBX31" s="569"/>
      <c r="XBY31" s="569"/>
      <c r="XBZ31" s="569"/>
      <c r="XCA31" s="569"/>
      <c r="XCB31" s="569"/>
      <c r="XCC31" s="569"/>
      <c r="XCD31" s="569"/>
      <c r="XCE31" s="569"/>
      <c r="XCF31" s="569"/>
      <c r="XCG31" s="569"/>
      <c r="XCH31" s="569"/>
      <c r="XCI31" s="569"/>
      <c r="XCJ31" s="569"/>
      <c r="XCK31" s="569"/>
      <c r="XCL31" s="569"/>
      <c r="XCM31" s="569"/>
      <c r="XCN31" s="569"/>
      <c r="XCO31" s="569"/>
      <c r="XCP31" s="569"/>
      <c r="XCQ31" s="569"/>
      <c r="XCR31" s="569"/>
      <c r="XCS31" s="569"/>
      <c r="XCT31" s="569"/>
      <c r="XCU31" s="569"/>
      <c r="XCV31" s="569"/>
      <c r="XCW31" s="569"/>
      <c r="XCX31" s="569"/>
      <c r="XCY31" s="569"/>
      <c r="XCZ31" s="569"/>
      <c r="XDA31" s="569"/>
      <c r="XDB31" s="569"/>
      <c r="XDC31" s="569"/>
      <c r="XDD31" s="569"/>
      <c r="XDE31" s="569"/>
      <c r="XDF31" s="569"/>
      <c r="XDG31" s="569"/>
      <c r="XDH31" s="569"/>
      <c r="XDI31" s="569"/>
      <c r="XDJ31" s="569"/>
      <c r="XDK31" s="569"/>
      <c r="XDL31" s="569"/>
      <c r="XDM31" s="569"/>
      <c r="XDN31" s="569"/>
      <c r="XDO31" s="569"/>
      <c r="XDP31" s="569"/>
      <c r="XDQ31" s="569"/>
      <c r="XDR31" s="569"/>
      <c r="XDS31" s="569"/>
      <c r="XDT31" s="569"/>
      <c r="XDU31" s="569"/>
      <c r="XDV31" s="569"/>
      <c r="XDW31" s="569"/>
      <c r="XDX31" s="569"/>
      <c r="XDY31" s="569"/>
      <c r="XDZ31" s="569"/>
      <c r="XEA31" s="569"/>
      <c r="XEB31" s="569"/>
      <c r="XEC31" s="569"/>
      <c r="XED31" s="569"/>
      <c r="XEE31" s="569"/>
      <c r="XEF31" s="569"/>
      <c r="XEG31" s="569"/>
      <c r="XEH31" s="569"/>
      <c r="XEI31" s="569"/>
      <c r="XEJ31" s="569"/>
      <c r="XEK31" s="569"/>
      <c r="XEL31" s="569"/>
      <c r="XEM31" s="569"/>
      <c r="XEN31" s="569"/>
      <c r="XEO31" s="569"/>
      <c r="XEP31" s="569"/>
    </row>
    <row r="32" spans="1:16370" s="449" customFormat="1" ht="12.75" customHeight="1">
      <c r="A32" s="1967" t="s">
        <v>371</v>
      </c>
      <c r="B32" s="1967"/>
      <c r="C32" s="1967"/>
      <c r="D32" s="1967"/>
      <c r="E32" s="1967"/>
      <c r="F32" s="1967"/>
      <c r="G32" s="1967"/>
      <c r="H32" s="1967"/>
    </row>
    <row r="33" spans="1:12" s="449" customFormat="1" ht="12.75" customHeight="1">
      <c r="A33" s="1967"/>
      <c r="B33" s="1967"/>
      <c r="C33" s="1967"/>
      <c r="D33" s="1967"/>
      <c r="E33" s="1967"/>
      <c r="F33" s="1967"/>
      <c r="G33" s="1967"/>
      <c r="H33" s="1967"/>
      <c r="I33" s="569"/>
    </row>
    <row r="34" spans="1:12" s="449" customFormat="1" ht="12.75" customHeight="1">
      <c r="A34" s="2156" t="s">
        <v>377</v>
      </c>
      <c r="B34" s="2156"/>
      <c r="C34" s="2156"/>
      <c r="D34" s="2156"/>
      <c r="E34" s="2156"/>
      <c r="F34" s="2156"/>
      <c r="G34" s="2156"/>
      <c r="H34" s="2156"/>
      <c r="I34" s="2156"/>
    </row>
    <row r="35" spans="1:12">
      <c r="A35" s="8"/>
    </row>
    <row r="37" spans="1:12">
      <c r="L37" s="14"/>
    </row>
  </sheetData>
  <mergeCells count="10">
    <mergeCell ref="A1:I1"/>
    <mergeCell ref="A34:I34"/>
    <mergeCell ref="A2:A4"/>
    <mergeCell ref="B2:B4"/>
    <mergeCell ref="C2:I3"/>
    <mergeCell ref="A5:A9"/>
    <mergeCell ref="A11:A15"/>
    <mergeCell ref="A17:A21"/>
    <mergeCell ref="A23:A27"/>
    <mergeCell ref="A32:H33"/>
  </mergeCells>
  <printOptions horizontalCentered="1"/>
  <pageMargins left="0.7" right="0.7" top="0.5" bottom="0.5" header="0.3" footer="0.3"/>
  <pageSetup orientation="landscape" r:id="rId1"/>
  <headerFooter scaleWithDoc="0">
    <oddFooter>&amp;R2016 Data Tables</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AllMetadata xmlns="42a8a83a-5e27-410c-a1fc-7c5ac4e503f4" xsi:nil="true"/>
    <MoveField xmlns="42a8a83a-5e27-410c-a1fc-7c5ac4e503f4">0</MoveField>
    <CUIReviewer xmlns="42a8a83a-5e27-410c-a1fc-7c5ac4e503f4">
      <UserInfo>
        <DisplayName/>
        <AccountId xsi:nil="true"/>
        <AccountType/>
      </UserInfo>
    </CUIReviewer>
    <bb9566753ea64e0fbe15cf4eea17e8e8 xmlns="42a8a83a-5e27-410c-a1fc-7c5ac4e503f4">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8b602063-81a7-4444-80ff-7ce3b8151217</TermId>
        </TermInfo>
      </Terms>
    </bb9566753ea64e0fbe15cf4eea17e8e8>
    <CUIFalsePositive xmlns="42a8a83a-5e27-410c-a1fc-7c5ac4e503f4">Unreviewed</CUIFalsePositive>
    <RecordNotification xmlns="42a8a83a-5e27-410c-a1fc-7c5ac4e503f4" xsi:nil="true"/>
    <PBGCCUI xmlns="42a8a83a-5e27-410c-a1fc-7c5ac4e503f4" xsi:nil="true"/>
    <Marking xmlns="42a8a83a-5e27-410c-a1fc-7c5ac4e503f4"/>
    <CUIReviewTimestamp xmlns="42a8a83a-5e27-410c-a1fc-7c5ac4e503f4" xsi:nil="true"/>
    <CUIReviewedBy xmlns="42a8a83a-5e27-410c-a1fc-7c5ac4e503f4" xsi:nil="true"/>
    <WorkingCopyURL xmlns="42a8a83a-5e27-410c-a1fc-7c5ac4e503f4" xsi:nil="true"/>
    <TaxCatchAll xmlns="42a8a83a-5e27-410c-a1fc-7c5ac4e503f4">
      <Value>5928</Value>
    </TaxCatchAl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PRAD Document" ma:contentTypeID="0x010100E09C6A4FD85CD94DB99934580C23925724009004EC6C28CAE5458AAFA14F423A12FE" ma:contentTypeVersion="19" ma:contentTypeDescription="Documents with Controlled Unclassified Information (CUI) flag and markings." ma:contentTypeScope="" ma:versionID="fd6f47bacdc5ade76c732ee28aafb6fd">
  <xsd:schema xmlns:xsd="http://www.w3.org/2001/XMLSchema" xmlns:xs="http://www.w3.org/2001/XMLSchema" xmlns:p="http://schemas.microsoft.com/office/2006/metadata/properties" xmlns:ns2="42a8a83a-5e27-410c-a1fc-7c5ac4e503f4" targetNamespace="http://schemas.microsoft.com/office/2006/metadata/properties" ma:root="true" ma:fieldsID="4c7dfc1983f345faaf588d5e7b6d9d18" ns2:_="">
    <xsd:import namespace="42a8a83a-5e27-410c-a1fc-7c5ac4e503f4"/>
    <xsd:element name="properties">
      <xsd:complexType>
        <xsd:sequence>
          <xsd:element name="documentManagement">
            <xsd:complexType>
              <xsd:all>
                <xsd:element ref="ns2:PBGCCUI" minOccurs="0"/>
                <xsd:element ref="ns2:Marking" minOccurs="0"/>
                <xsd:element ref="ns2:CUIFalsePositive" minOccurs="0"/>
                <xsd:element ref="ns2:CUIReviewer" minOccurs="0"/>
                <xsd:element ref="ns2:CUIReviewTimestamp" minOccurs="0"/>
                <xsd:element ref="ns2:CUIReviewedBy" minOccurs="0"/>
                <xsd:element ref="ns2:MoveField" minOccurs="0"/>
                <xsd:element ref="ns2:RecordNotification" minOccurs="0"/>
                <xsd:element ref="ns2:WorkingCopyURL" minOccurs="0"/>
                <xsd:element ref="ns2:bb9566753ea64e0fbe15cf4eea17e8e8" minOccurs="0"/>
                <xsd:element ref="ns2:TaxCatchAll" minOccurs="0"/>
                <xsd:element ref="ns2:TaxCatchAllLabel" minOccurs="0"/>
                <xsd:element ref="ns2:All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a8a83a-5e27-410c-a1fc-7c5ac4e503f4" elementFormDefault="qualified">
    <xsd:import namespace="http://schemas.microsoft.com/office/2006/documentManagement/types"/>
    <xsd:import namespace="http://schemas.microsoft.com/office/infopath/2007/PartnerControls"/>
    <xsd:element name="PBGCCUI" ma:index="8" nillable="true" ma:displayName="CUI" ma:description="*Enterprise Column* Indicates if Controlled Unclassified Information (CUI) or not." ma:format="RadioButtons" ma:internalName="PBGCCUI">
      <xsd:simpleType>
        <xsd:restriction base="dms:Choice">
          <xsd:enumeration value="Yes"/>
          <xsd:enumeration value="No"/>
        </xsd:restriction>
      </xsd:simpleType>
    </xsd:element>
    <xsd:element name="Marking" ma:index="9" nillable="true" ma:displayName="CUI Marking" ma:description="*Enterprise Column* Controlled Unclassified Information (CUI) marking. An asterisk (*) indicates that safeguarding, dissemination, marking and/or decontrol measures that differ from General Guidelines are required by statute, regulation, or Government-wide policy. See https://www.archives.gov/cui/registry/category-list.html for" ma:internalName="Marking">
      <xsd:complexType>
        <xsd:complexContent>
          <xsd:extension base="dms:MultiChoice">
            <xsd:sequence>
              <xsd:element name="Value" maxOccurs="unbounded" minOccurs="0" nillable="true">
                <xsd:simpleType>
                  <xsd:restriction base="dms:Choice">
                    <xsd:enumeration value="Financial*"/>
                    <xsd:enumeration value="Financial: Retirement"/>
                    <xsd:enumeration value="Privacy"/>
                    <xsd:enumeration value="Procurement and Acquisition*"/>
                    <xsd:enumeration value="Tax*"/>
                  </xsd:restriction>
                </xsd:simpleType>
              </xsd:element>
            </xsd:sequence>
          </xsd:extension>
        </xsd:complexContent>
      </xsd:complexType>
    </xsd:element>
    <xsd:element name="CUIFalsePositive" ma:index="10" nillable="true" ma:displayName="CUIFalsePositive" ma:default="Unreviewed" ma:hidden="true" ma:internalName="CUIFalsePositive" ma:readOnly="false">
      <xsd:simpleType>
        <xsd:restriction base="dms:Text">
          <xsd:maxLength value="255"/>
        </xsd:restriction>
      </xsd:simpleType>
    </xsd:element>
    <xsd:element name="CUIReviewer" ma:index="11" nillable="true" ma:displayName="CUIReviewer" ma:description="DEPRECATED. Use the CUIReviewedBy field instead" ma:hidden="true" ma:list="UserInfo" ma:SharePointGroup="0" ma:internalName="CUIReview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UIReviewTimestamp" ma:index="12" nillable="true" ma:displayName="CUIReviewTimestamp" ma:hidden="true" ma:internalName="CUIReviewTimestamp" ma:readOnly="false">
      <xsd:simpleType>
        <xsd:restriction base="dms:Text">
          <xsd:maxLength value="255"/>
        </xsd:restriction>
      </xsd:simpleType>
    </xsd:element>
    <xsd:element name="CUIReviewedBy" ma:index="13" nillable="true" ma:displayName="CUIReviewedBy" ma:hidden="true" ma:internalName="CUIReviewedBy" ma:readOnly="false">
      <xsd:simpleType>
        <xsd:restriction base="dms:Text">
          <xsd:maxLength value="255"/>
        </xsd:restriction>
      </xsd:simpleType>
    </xsd:element>
    <xsd:element name="MoveField" ma:index="14" nillable="true" ma:displayName="MoveField" ma:default="0" ma:hidden="true" ma:internalName="MoveField" ma:readOnly="false">
      <xsd:simpleType>
        <xsd:restriction base="dms:Text">
          <xsd:maxLength value="2"/>
        </xsd:restriction>
      </xsd:simpleType>
    </xsd:element>
    <xsd:element name="RecordNotification" ma:index="15" nillable="true" ma:displayName="RecordNotification" ma:hidden="true" ma:internalName="RecordNotification" ma:readOnly="false">
      <xsd:simpleType>
        <xsd:restriction base="dms:Text">
          <xsd:maxLength value="255"/>
        </xsd:restriction>
      </xsd:simpleType>
    </xsd:element>
    <xsd:element name="WorkingCopyURL" ma:index="16" nillable="true" ma:displayName="WorkingCopyURL" ma:hidden="true" ma:internalName="WorkingCopyURL" ma:readOnly="false">
      <xsd:simpleType>
        <xsd:restriction base="dms:Note"/>
      </xsd:simpleType>
    </xsd:element>
    <xsd:element name="bb9566753ea64e0fbe15cf4eea17e8e8" ma:index="17" nillable="true" ma:taxonomy="true" ma:internalName="bb9566753ea64e0fbe15cf4eea17e8e8" ma:taxonomyFieldName="PRAD_Document_Status" ma:displayName="Document Status" ma:default="5928;#Draft|8b602063-81a7-4444-80ff-7ce3b8151217" ma:fieldId="{bb956675-3ea6-4e0f-be15-cf4eea17e8e8}" ma:sspId="b04b9a93-b54f-4549-9b70-040003075d6a" ma:termSetId="4097c74e-68f4-46ee-b686-59cc2719f708" ma:anchorId="00000000-0000-0000-0000-000000000000" ma:open="false" ma:isKeyword="false">
      <xsd:complexType>
        <xsd:sequence>
          <xsd:element ref="pc:Terms" minOccurs="0" maxOccurs="1"/>
        </xsd:sequence>
      </xsd:complexType>
    </xsd:element>
    <xsd:element name="TaxCatchAll" ma:index="18" nillable="true" ma:displayName="Taxonomy Catch All Column" ma:description="" ma:hidden="true" ma:list="{491bd9d0-e5b3-4c92-ab4d-1bb0dbc017c7}" ma:internalName="TaxCatchAll" ma:showField="CatchAllData"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TaxCatchAllLabel" ma:index="19" nillable="true" ma:displayName="Taxonomy Catch All Column1" ma:description="" ma:hidden="true" ma:list="{491bd9d0-e5b3-4c92-ab4d-1bb0dbc017c7}" ma:internalName="TaxCatchAllLabel" ma:readOnly="true" ma:showField="CatchAllDataLabel"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AllMetadata" ma:index="21" nillable="true" ma:displayName="AllMetadata" ma:hidden="true" ma:internalName="AllMetadata" ma:readOnly="fals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b04b9a93-b54f-4549-9b70-040003075d6a" ContentTypeId="0x010100E09C6A4FD85CD94DB99934580C23925724" PreviousValue="false"/>
</file>

<file path=customXml/itemProps1.xml><?xml version="1.0" encoding="utf-8"?>
<ds:datastoreItem xmlns:ds="http://schemas.openxmlformats.org/officeDocument/2006/customXml" ds:itemID="{2C99D8DA-0457-4FD0-8BB9-F593AD144FBF}">
  <ds:schemaRefs>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microsoft.com/office/2006/documentManagement/types"/>
    <ds:schemaRef ds:uri="http://schemas.openxmlformats.org/package/2006/metadata/core-properties"/>
    <ds:schemaRef ds:uri="42a8a83a-5e27-410c-a1fc-7c5ac4e503f4"/>
    <ds:schemaRef ds:uri="http://www.w3.org/XML/1998/namespace"/>
  </ds:schemaRefs>
</ds:datastoreItem>
</file>

<file path=customXml/itemProps2.xml><?xml version="1.0" encoding="utf-8"?>
<ds:datastoreItem xmlns:ds="http://schemas.openxmlformats.org/officeDocument/2006/customXml" ds:itemID="{70F70469-EAB1-4080-900F-C43C7653196D}">
  <ds:schemaRefs>
    <ds:schemaRef ds:uri="http://schemas.microsoft.com/sharepoint/v3/contenttype/forms"/>
  </ds:schemaRefs>
</ds:datastoreItem>
</file>

<file path=customXml/itemProps3.xml><?xml version="1.0" encoding="utf-8"?>
<ds:datastoreItem xmlns:ds="http://schemas.openxmlformats.org/officeDocument/2006/customXml" ds:itemID="{256F111B-BBEA-4F7D-8168-FC767DD5DC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a8a83a-5e27-410c-a1fc-7c5ac4e503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4EF7AC6-BA37-480F-AF7B-3E0D408F6737}">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78</vt:i4>
      </vt:variant>
      <vt:variant>
        <vt:lpstr>Named Ranges</vt:lpstr>
      </vt:variant>
      <vt:variant>
        <vt:i4>78</vt:i4>
      </vt:variant>
    </vt:vector>
  </HeadingPairs>
  <TitlesOfParts>
    <vt:vector size="156" baseType="lpstr">
      <vt:lpstr>DATA BOOK LISTING</vt:lpstr>
      <vt:lpstr>LISTING(Continued)</vt:lpstr>
      <vt:lpstr>Overview</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 </vt:lpstr>
      <vt:lpstr>S-38</vt:lpstr>
      <vt:lpstr>S-39</vt:lpstr>
      <vt:lpstr>S-40</vt:lpstr>
      <vt:lpstr>S-41</vt:lpstr>
      <vt:lpstr>S-42</vt:lpstr>
      <vt:lpstr>S-43</vt:lpstr>
      <vt:lpstr>S-44</vt:lpstr>
      <vt:lpstr>S-45</vt:lpstr>
      <vt:lpstr>S-46</vt:lpstr>
      <vt:lpstr>S-47</vt:lpstr>
      <vt:lpstr>S-48</vt:lpstr>
      <vt:lpstr>S-49</vt:lpstr>
      <vt:lpstr>S-50</vt:lpstr>
      <vt:lpstr>S-51</vt:lpstr>
      <vt:lpstr>S-51(c)</vt:lpstr>
      <vt:lpstr>S-52</vt:lpstr>
      <vt:lpstr>S-53</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M-17</vt:lpstr>
      <vt:lpstr>M-18</vt:lpstr>
      <vt:lpstr>M-19</vt:lpstr>
      <vt:lpstr>M-20</vt:lpstr>
      <vt:lpstr>'DATA BOOK LISTING'!Print_Area</vt:lpstr>
      <vt:lpstr>GLANCE!Print_Area</vt:lpstr>
      <vt:lpstr>'LISTING(Continued)'!Print_Area</vt:lpstr>
      <vt:lpstr>'M-1'!Print_Area</vt:lpstr>
      <vt:lpstr>'M-10'!Print_Area</vt:lpstr>
      <vt:lpstr>'M-11'!Print_Area</vt:lpstr>
      <vt:lpstr>'M-12'!Print_Area</vt:lpstr>
      <vt:lpstr>'M-13'!Print_Area</vt:lpstr>
      <vt:lpstr>'M-14'!Print_Area</vt:lpstr>
      <vt:lpstr>'M-15'!Print_Area</vt:lpstr>
      <vt:lpstr>'M-16'!Print_Area</vt:lpstr>
      <vt:lpstr>'M-17'!Print_Area</vt:lpstr>
      <vt:lpstr>'M-18'!Print_Area</vt:lpstr>
      <vt:lpstr>'M-19'!Print_Area</vt:lpstr>
      <vt:lpstr>'M-2'!Print_Area</vt:lpstr>
      <vt:lpstr>'M-20'!Print_Area</vt:lpstr>
      <vt:lpstr>'M-3'!Print_Area</vt:lpstr>
      <vt:lpstr>'M-4'!Print_Area</vt:lpstr>
      <vt:lpstr>'M-5'!Print_Area</vt:lpstr>
      <vt:lpstr>'M-6'!Print_Area</vt:lpstr>
      <vt:lpstr>'M-7'!Print_Area</vt:lpstr>
      <vt:lpstr>'M-8'!Print_Area</vt:lpstr>
      <vt:lpstr>'M-9'!Print_Area</vt:lpstr>
      <vt:lpstr>Overview!Print_Area</vt:lpstr>
      <vt:lpstr>'S-1'!Print_Area</vt:lpstr>
      <vt:lpstr>'S-10'!Print_Area</vt:lpstr>
      <vt:lpstr>'S-11'!Print_Area</vt:lpstr>
      <vt:lpstr>'S-12'!Print_Area</vt:lpstr>
      <vt:lpstr>'S-13'!Print_Area</vt:lpstr>
      <vt:lpstr>'S-14'!Print_Area</vt:lpstr>
      <vt:lpstr>'S-15'!Print_Area</vt:lpstr>
      <vt:lpstr>'S-16'!Print_Area</vt:lpstr>
      <vt:lpstr>'S-17'!Print_Area</vt:lpstr>
      <vt:lpstr>'S-18'!Print_Area</vt:lpstr>
      <vt:lpstr>'S-19'!Print_Area</vt:lpstr>
      <vt:lpstr>'S-2'!Print_Area</vt:lpstr>
      <vt:lpstr>'S-20'!Print_Area</vt:lpstr>
      <vt:lpstr>'S-21'!Print_Area</vt:lpstr>
      <vt:lpstr>'S-22'!Print_Area</vt:lpstr>
      <vt:lpstr>'S-23'!Print_Area</vt:lpstr>
      <vt:lpstr>'S-24'!Print_Area</vt:lpstr>
      <vt:lpstr>'S-25'!Print_Area</vt:lpstr>
      <vt:lpstr>'S-26'!Print_Area</vt:lpstr>
      <vt:lpstr>'S-27'!Print_Area</vt:lpstr>
      <vt:lpstr>'S-28'!Print_Area</vt:lpstr>
      <vt:lpstr>'S-29'!Print_Area</vt:lpstr>
      <vt:lpstr>'S-3'!Print_Area</vt:lpstr>
      <vt:lpstr>'S-30'!Print_Area</vt:lpstr>
      <vt:lpstr>'S-31'!Print_Area</vt:lpstr>
      <vt:lpstr>'S-32'!Print_Area</vt:lpstr>
      <vt:lpstr>'S-33'!Print_Area</vt:lpstr>
      <vt:lpstr>'S-34'!Print_Area</vt:lpstr>
      <vt:lpstr>'S-35'!Print_Area</vt:lpstr>
      <vt:lpstr>'S-36'!Print_Area</vt:lpstr>
      <vt:lpstr>'S-37 '!Print_Area</vt:lpstr>
      <vt:lpstr>'S-38'!Print_Area</vt:lpstr>
      <vt:lpstr>'S-39'!Print_Area</vt:lpstr>
      <vt:lpstr>'S-4'!Print_Area</vt:lpstr>
      <vt:lpstr>'S-40'!Print_Area</vt:lpstr>
      <vt:lpstr>'S-41'!Print_Area</vt:lpstr>
      <vt:lpstr>'S-42'!Print_Area</vt:lpstr>
      <vt:lpstr>'S-43'!Print_Area</vt:lpstr>
      <vt:lpstr>'S-44'!Print_Area</vt:lpstr>
      <vt:lpstr>'S-45'!Print_Area</vt:lpstr>
      <vt:lpstr>'S-46'!Print_Area</vt:lpstr>
      <vt:lpstr>'S-47'!Print_Area</vt:lpstr>
      <vt:lpstr>'S-48'!Print_Area</vt:lpstr>
      <vt:lpstr>'S-49'!Print_Area</vt:lpstr>
      <vt:lpstr>'S-5'!Print_Area</vt:lpstr>
      <vt:lpstr>'S-50'!Print_Area</vt:lpstr>
      <vt:lpstr>'S-51'!Print_Area</vt:lpstr>
      <vt:lpstr>'S-51(c)'!Print_Area</vt:lpstr>
      <vt:lpstr>'S-52'!Print_Area</vt:lpstr>
      <vt:lpstr>'S-53'!Print_Area</vt:lpstr>
      <vt:lpstr>'S-6'!Print_Area</vt:lpstr>
      <vt:lpstr>'S-7'!Print_Area</vt:lpstr>
      <vt:lpstr>'S-8'!Print_Area</vt:lpstr>
      <vt:lpstr>'S-9'!Print_Area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Marx William</dc:creator>
  <cp:keywords/>
  <dc:description/>
  <cp:lastModifiedBy>Gonzalez Karla</cp:lastModifiedBy>
  <cp:revision/>
  <cp:lastPrinted>2019-03-28T17:51:43Z</cp:lastPrinted>
  <dcterms:created xsi:type="dcterms:W3CDTF">2018-02-12T16:44:17Z</dcterms:created>
  <dcterms:modified xsi:type="dcterms:W3CDTF">2019-09-13T18:53:34Z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0x010100E09C6A4FD85CD94DB99934580C23925724009004EC6C28CAE5458AAFA14F423A12FE</vt:lpwstr>
  </property>
  <property fmtid="{D5CDD505-2E9C-101B-9397-08002B2CF9AE}" pid="3" name="PRAD_Document_Status">
    <vt:lpwstr>5928;#Draft|8b602063-81a7-4444-80ff-7ce3b8151217</vt:lpwstr>
  </property>
</Properties>
</file>