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48ABD2AF-7553-4E67-85E5-72DAB4B6E7BF}" xr6:coauthVersionLast="47" xr6:coauthVersionMax="47" xr10:uidLastSave="{00000000-0000-0000-0000-000000000000}"/>
  <bookViews>
    <workbookView xWindow="-23400" yWindow="-5610" windowWidth="22605" windowHeight="13905" tabRatio="668" xr2:uid="{26C92B9E-6AD8-4AF0-9C2F-47E26142B052}"/>
  </bookViews>
  <sheets>
    <sheet name="SFA Under Review " sheetId="5" r:id="rId1"/>
    <sheet name="SFA Approved" sheetId="1" r:id="rId2"/>
    <sheet name="SFA Repaid-Census Adjustments" sheetId="12" r:id="rId3"/>
    <sheet name="SFA Denied" sheetId="7" r:id="rId4"/>
    <sheet name="SFA Withdrawn" sheetId="8" r:id="rId5"/>
    <sheet name="SFA Lock-Ins" sheetId="10" r:id="rId6"/>
    <sheet name="SFA Waiting List" sheetId="11" r:id="rId7"/>
  </sheets>
  <definedNames>
    <definedName name="_xlnm._FilterDatabase" localSheetId="1" hidden="1">'SFA Approved'!$A$3:$N$193</definedName>
    <definedName name="_xlnm._FilterDatabase" localSheetId="5" hidden="1">'SFA Lock-Ins'!$A$3:$G$154</definedName>
    <definedName name="_xlnm._FilterDatabase" localSheetId="2" hidden="1">'SFA Repaid-Census Adjustments'!$A$3:$H$47</definedName>
    <definedName name="_xlnm._FilterDatabase" localSheetId="0" hidden="1">'SFA Under Review '!$A$3:$Q$3</definedName>
    <definedName name="_xlnm._FilterDatabase" localSheetId="4" hidden="1">'SFA Withdrawn'!$A$3:$N$160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G28" i="5" l="1"/>
  <c r="G27" i="5" l="1"/>
  <c r="G26" i="5" l="1"/>
  <c r="G25" i="5" l="1"/>
  <c r="G24" i="5"/>
  <c r="G23" i="5" l="1"/>
  <c r="G22" i="5"/>
  <c r="G21" i="5"/>
  <c r="G20" i="5" l="1"/>
  <c r="G19" i="5"/>
  <c r="G18" i="5"/>
  <c r="G17" i="5"/>
  <c r="G16" i="5" l="1"/>
  <c r="G15" i="5" l="1"/>
  <c r="G14" i="5"/>
  <c r="F70" i="12"/>
  <c r="F69" i="12"/>
  <c r="G13" i="5"/>
  <c r="G12" i="5"/>
  <c r="G11" i="5"/>
  <c r="G10" i="5"/>
  <c r="F68" i="12"/>
  <c r="G9" i="5" l="1"/>
  <c r="F67" i="12" l="1"/>
  <c r="F66" i="12"/>
  <c r="G8" i="5" l="1"/>
  <c r="G7" i="5" l="1"/>
  <c r="G6" i="5"/>
  <c r="J11" i="1"/>
  <c r="I11" i="1"/>
  <c r="G5" i="5"/>
  <c r="G4" i="5"/>
  <c r="F64" i="12" l="1"/>
  <c r="J32" i="1" l="1"/>
  <c r="I32" i="1"/>
  <c r="F62" i="12" l="1"/>
  <c r="J7" i="1" l="1"/>
  <c r="J33" i="1" l="1"/>
  <c r="J10" i="1" l="1"/>
  <c r="F53" i="12" l="1"/>
  <c r="F51" i="12" l="1"/>
  <c r="F48" i="12" l="1"/>
  <c r="F47" i="12" l="1"/>
  <c r="F9" i="12"/>
  <c r="F44" i="12" l="1"/>
  <c r="F41" i="12" l="1"/>
  <c r="F40" i="12" l="1"/>
  <c r="F39" i="12" l="1"/>
  <c r="F38" i="12" l="1"/>
  <c r="F37" i="12"/>
  <c r="F34" i="12" l="1"/>
  <c r="F32" i="12" l="1"/>
  <c r="F31" i="12"/>
  <c r="F30" i="12" l="1"/>
  <c r="F29" i="12" l="1"/>
  <c r="F27" i="12" l="1"/>
  <c r="F26" i="12" l="1"/>
  <c r="F23" i="12" l="1"/>
  <c r="F25" i="12"/>
  <c r="F5" i="12" l="1"/>
  <c r="F10" i="12"/>
  <c r="K92" i="1" l="1"/>
  <c r="J38" i="8" l="1"/>
</calcChain>
</file>

<file path=xl/sharedStrings.xml><?xml version="1.0" encoding="utf-8"?>
<sst xmlns="http://schemas.openxmlformats.org/spreadsheetml/2006/main" count="4812" uniqueCount="944">
  <si>
    <t xml:space="preserve">  </t>
  </si>
  <si>
    <t xml:space="preserve">Name of Plan </t>
  </si>
  <si>
    <t>EIN/PN</t>
  </si>
  <si>
    <t>Union</t>
  </si>
  <si>
    <t>Industry</t>
  </si>
  <si>
    <t>Location</t>
  </si>
  <si>
    <t>Date of Application</t>
  </si>
  <si>
    <t>120 Days Post Application</t>
  </si>
  <si>
    <t>Eligibility Claimed</t>
  </si>
  <si>
    <t>Priority Group Claimed</t>
  </si>
  <si>
    <t xml:space="preserve"> SFA Amount Requested in Application*</t>
  </si>
  <si>
    <t>Final SFA Amount Approved Including Interest and FA Loan Repayments</t>
  </si>
  <si>
    <t># of Plan Participants</t>
  </si>
  <si>
    <t>Form of Application</t>
  </si>
  <si>
    <t>Applications Status</t>
  </si>
  <si>
    <t>Date of Determination</t>
  </si>
  <si>
    <t>Distributors Association Warehousemen's Pension Trust</t>
  </si>
  <si>
    <t>940294755/002</t>
  </si>
  <si>
    <t>ILWU</t>
  </si>
  <si>
    <t>Transportation</t>
  </si>
  <si>
    <t>Emeryville, CA</t>
  </si>
  <si>
    <t>Critical &amp; Declining</t>
  </si>
  <si>
    <t>N/A</t>
  </si>
  <si>
    <t>TBD</t>
  </si>
  <si>
    <t>Revised</t>
  </si>
  <si>
    <t>Under Review</t>
  </si>
  <si>
    <t>Exhibition Employees Local 829 Pension Fund</t>
  </si>
  <si>
    <t>132995659/001</t>
  </si>
  <si>
    <t>IATSE</t>
  </si>
  <si>
    <t>Entertainment</t>
  </si>
  <si>
    <t>New York, NY</t>
  </si>
  <si>
    <t>Initial</t>
  </si>
  <si>
    <t>Teamsters Local 210 Affiliated Pension Plan</t>
  </si>
  <si>
    <t>203856052/001</t>
  </si>
  <si>
    <t>IBT</t>
  </si>
  <si>
    <t>Local Union 1710 I.B.E.W. Pension Trust Fund</t>
  </si>
  <si>
    <t>953826843/001</t>
  </si>
  <si>
    <t>IBEW</t>
  </si>
  <si>
    <t>Construction</t>
  </si>
  <si>
    <t>El Monte, CA</t>
  </si>
  <si>
    <t>Dairy Industry-Union Pension Plan for Philadelphia and Vicinity</t>
  </si>
  <si>
    <t>236283288/001</t>
  </si>
  <si>
    <t>Pennsauken, NJ</t>
  </si>
  <si>
    <t>Critical</t>
  </si>
  <si>
    <t>Warehouse Employees Union Local No. 730 Pension Trust Fund</t>
  </si>
  <si>
    <t>526124754/001</t>
  </si>
  <si>
    <t>Landover, MD</t>
  </si>
  <si>
    <t>Cleveland Bakers and Teamsters Pension Plan</t>
  </si>
  <si>
    <t>340904419/001</t>
  </si>
  <si>
    <t>BCTGM/IBT</t>
  </si>
  <si>
    <t>Valley View, OH</t>
  </si>
  <si>
    <t>Alaska United Food and Commercial Workers Pension Fund</t>
  </si>
  <si>
    <t>916123694/001</t>
  </si>
  <si>
    <t>UFCW</t>
  </si>
  <si>
    <t>Service</t>
  </si>
  <si>
    <t>Anchorage, AK</t>
  </si>
  <si>
    <t>Teamsters Industrial Employees Pension Plan</t>
  </si>
  <si>
    <t>226099363/001</t>
  </si>
  <si>
    <t>Elmwood Park, NJ</t>
  </si>
  <si>
    <t>Pension Trust Fund Agreement of St. Louis Motion Picture Machine Operators</t>
  </si>
  <si>
    <t>621537180/001</t>
  </si>
  <si>
    <t>St. Louis, MO</t>
  </si>
  <si>
    <t>Teamsters Local 837 Pension Plan</t>
  </si>
  <si>
    <t>236527213/001</t>
  </si>
  <si>
    <t>Philadelphia, PA</t>
  </si>
  <si>
    <t>Iron Workers' Pension Trust Fund for Colorado</t>
  </si>
  <si>
    <t>846099094/001</t>
  </si>
  <si>
    <t>IABSOI</t>
  </si>
  <si>
    <t>Arvada, CO</t>
  </si>
  <si>
    <t>Asbestos Workers Local No. 8 Retirement Trust Plan</t>
  </si>
  <si>
    <t>316131266/001</t>
  </si>
  <si>
    <t>IAHFIAW</t>
  </si>
  <si>
    <t>Cincinnati, OH</t>
  </si>
  <si>
    <t>Iron Workers Local No. 12 Pension Fund</t>
  </si>
  <si>
    <t>141512731/001</t>
  </si>
  <si>
    <t>Albany, NY</t>
  </si>
  <si>
    <t>Bricklayers Local No. 55 Pension Plan</t>
  </si>
  <si>
    <t>316126985/001</t>
  </si>
  <si>
    <t>BAC</t>
  </si>
  <si>
    <t>Columbus, OH</t>
  </si>
  <si>
    <t>Ironworkers' Local 340 Retirement Income Plan</t>
  </si>
  <si>
    <t>386233975/001</t>
  </si>
  <si>
    <t>Oak Brook, IL</t>
  </si>
  <si>
    <t>Operative Plasterers &amp; Cement Masons Local No. 109 Pension Plan</t>
  </si>
  <si>
    <t>346622619/001</t>
  </si>
  <si>
    <t>OPCMIA</t>
  </si>
  <si>
    <t>Troy, MI</t>
  </si>
  <si>
    <t>Dairy Employees Union Local #17 Pension Plan</t>
  </si>
  <si>
    <t>956221757/001</t>
  </si>
  <si>
    <t>DEU</t>
  </si>
  <si>
    <t>Rancho Cucamonga, CA</t>
  </si>
  <si>
    <t>Bricklayers Union Local No. 1 Pension Fund of Virginia</t>
  </si>
  <si>
    <t>546060633/001</t>
  </si>
  <si>
    <t>Richmond, VA</t>
  </si>
  <si>
    <t>Insolvency</t>
  </si>
  <si>
    <t>International Association of Bridge, Structural, Ornamental and Reinforcing Ironworkers Local No. 79 Pension Fund</t>
  </si>
  <si>
    <t>546071250/001</t>
  </si>
  <si>
    <t>Norfolk, VA</t>
  </si>
  <si>
    <t>U.T.W.A. - N.J. Union - Employer Pension Plan</t>
  </si>
  <si>
    <t>226196988/001</t>
  </si>
  <si>
    <t>AFL-CIO</t>
  </si>
  <si>
    <t>Manufacturing</t>
  </si>
  <si>
    <t>West Trenton, NJ</t>
  </si>
  <si>
    <t>Local 1814 Riggers Pension Plan</t>
  </si>
  <si>
    <t>516097308/001</t>
  </si>
  <si>
    <t>ILA</t>
  </si>
  <si>
    <t>Staten Island, NY</t>
  </si>
  <si>
    <t>G.C.U. Local No. 96B Pension Plan</t>
  </si>
  <si>
    <t>586110014/001</t>
  </si>
  <si>
    <t>GCIU</t>
  </si>
  <si>
    <t>Printing</t>
  </si>
  <si>
    <t>Atlanta, GA</t>
  </si>
  <si>
    <t>Retail Bakers' Pension Trust Fund of St. Louis</t>
  </si>
  <si>
    <t>430783679/001</t>
  </si>
  <si>
    <t>BCTGM</t>
  </si>
  <si>
    <t>Local 108 Retirement Plan</t>
  </si>
  <si>
    <t>226176321/001</t>
  </si>
  <si>
    <t>RWDSU</t>
  </si>
  <si>
    <t>Maplewood, NJ</t>
  </si>
  <si>
    <t>Warehouse Employees Union Local 169 and Employers Joint Pension Plan</t>
  </si>
  <si>
    <t>236230368/001</t>
  </si>
  <si>
    <t>Elkins Park, PA</t>
  </si>
  <si>
    <t>Colorado Cement Masons Pension Trust Fund</t>
  </si>
  <si>
    <t>846094010/001</t>
  </si>
  <si>
    <t>Denver, CO</t>
  </si>
  <si>
    <t>No</t>
  </si>
  <si>
    <t>Cumberland, Maryland Teamsters Construction and Miscellaneous Pension Plan</t>
  </si>
  <si>
    <t>526072966/001</t>
  </si>
  <si>
    <t>Cumberland, MD</t>
  </si>
  <si>
    <t>* SFA amount requested in the application will be adjusted based on interest on SFA, regular financial assistance owed, interest on regular financial assistance, and additional financial assistance payments post-application as applicable.</t>
  </si>
  <si>
    <t>Final SFA Amount Approved Including Interest and FA Loan Repayments**</t>
  </si>
  <si>
    <t>Date of Approval</t>
  </si>
  <si>
    <t>Date SFA Paid</t>
  </si>
  <si>
    <t>Local 138 Pension Trust Fund</t>
  </si>
  <si>
    <t>116170655/001</t>
  </si>
  <si>
    <t>Baldwin, NY</t>
  </si>
  <si>
    <t>Idaho Signatory Employers-Laborers Pension Plan</t>
  </si>
  <si>
    <t>916145041/001</t>
  </si>
  <si>
    <t>LIUNA</t>
  </si>
  <si>
    <t>Portland, OR</t>
  </si>
  <si>
    <t>Bricklayers and Allied Craftworkers Local 5 New York Retirement Fund Pension Plan</t>
  </si>
  <si>
    <t>146016608/001</t>
  </si>
  <si>
    <t>Newburgh, NY</t>
  </si>
  <si>
    <t>Road Carriers Local 707 Pension Plan</t>
  </si>
  <si>
    <t>516106510/001</t>
  </si>
  <si>
    <t>Hempstead, NY</t>
  </si>
  <si>
    <t>Local 408 International Brotherhood of Teamsters, Chauffeurs, Warehousemen and Helpers of America Pension Plan</t>
  </si>
  <si>
    <t>226172437/001</t>
  </si>
  <si>
    <t>Union, NJ</t>
  </si>
  <si>
    <t xml:space="preserve">Initial </t>
  </si>
  <si>
    <t>Milk Industry Office Employees Pension Trust Fund</t>
  </si>
  <si>
    <t>136600669/001</t>
  </si>
  <si>
    <t>Local 584 Pension Trust Fund</t>
  </si>
  <si>
    <t>516123679/001</t>
  </si>
  <si>
    <t>Teamsters Local 641 Pension Plan</t>
  </si>
  <si>
    <t>226220288/001</t>
  </si>
  <si>
    <t>Laborers' Pension Plan Local Union No. 186</t>
  </si>
  <si>
    <t>146048883/001</t>
  </si>
  <si>
    <t>Massena, NY</t>
  </si>
  <si>
    <t>San Francisco Lithographers Pension Plan</t>
  </si>
  <si>
    <t>946052228/001</t>
  </si>
  <si>
    <t>San Leandro, CA</t>
  </si>
  <si>
    <t>Retirement Benefit Plan of GCIU Detroit Newspaper Union 13N with Detroit Area Newspaper Publishers</t>
  </si>
  <si>
    <t>382131072/001</t>
  </si>
  <si>
    <t>GCC/IBT</t>
  </si>
  <si>
    <t>Warren, MI</t>
  </si>
  <si>
    <t>Graphic Communications Union Local 2-C Retirement Benefit Plan</t>
  </si>
  <si>
    <t>386047082/001</t>
  </si>
  <si>
    <t>Teamsters Local 617 Pension Plan</t>
  </si>
  <si>
    <t>237356773/001</t>
  </si>
  <si>
    <t>Ridgefield, NJ</t>
  </si>
  <si>
    <t>Graphic Communications Conference of the International Brotherhood of Teamsters National Pension Fund</t>
  </si>
  <si>
    <t>526118568/001</t>
  </si>
  <si>
    <t>Carol Stream, IL</t>
  </si>
  <si>
    <t>Graphic Arts Industry Joint Pension Plan</t>
  </si>
  <si>
    <t>521074215/001</t>
  </si>
  <si>
    <t>Washington, DC</t>
  </si>
  <si>
    <t>Retirement Plan of Local 1482 - Paint and Allied Products Manufacturers Retirement Fund</t>
  </si>
  <si>
    <t>135664312/001</t>
  </si>
  <si>
    <t>IUPAT</t>
  </si>
  <si>
    <t>Brooklyn, NY</t>
  </si>
  <si>
    <t>Cement Masons Local Union #681 Pension Plan</t>
  </si>
  <si>
    <t>746091787/001</t>
  </si>
  <si>
    <t>OPCM</t>
  </si>
  <si>
    <t>Houston, TX</t>
  </si>
  <si>
    <t>Cement Masons Local 783 Pension Plan</t>
  </si>
  <si>
    <t>741976110/001</t>
  </si>
  <si>
    <t>Food Employers Labor Relations Association and United Food &amp; Commercial Workers Pension Plan</t>
  </si>
  <si>
    <t>526128473/001</t>
  </si>
  <si>
    <t>Trucking Employees of North Jersey Welfare Fund, Inc. Pension Plan</t>
  </si>
  <si>
    <t>226063702/001</t>
  </si>
  <si>
    <t>Union City, NJ</t>
  </si>
  <si>
    <t>Local 805 Pension and Retirement Plan</t>
  </si>
  <si>
    <t>131917612/001</t>
  </si>
  <si>
    <t>MPRA Suspension &amp; Partition</t>
  </si>
  <si>
    <t>Carpenters Industrial Council of Eastern Pennsylvania Pension Fund</t>
  </si>
  <si>
    <t>231729633/001</t>
  </si>
  <si>
    <t>CIC-UBC</t>
  </si>
  <si>
    <t>Ashland, PA</t>
  </si>
  <si>
    <t>Local 365 UAW Pension Trust Fund</t>
  </si>
  <si>
    <t>116045281/001</t>
  </si>
  <si>
    <t>UAW</t>
  </si>
  <si>
    <t>Englewood Cliffs, NJ</t>
  </si>
  <si>
    <t>Management-Labor Pension Fund Local 1730 ILA</t>
  </si>
  <si>
    <t>136086163/001</t>
  </si>
  <si>
    <t>Mastic, NY</t>
  </si>
  <si>
    <t>Iron Workers Local 17 Pension Fund</t>
  </si>
  <si>
    <t>510161467/001</t>
  </si>
  <si>
    <t>Cleveland, OH</t>
  </si>
  <si>
    <t>MPRA Suspension</t>
  </si>
  <si>
    <t>Mid-Jersey Trucking Industry and Teamsters Local 701 Pension and Annuity Fund</t>
  </si>
  <si>
    <t>136043977/001</t>
  </si>
  <si>
    <t>North Brunswick, NJ</t>
  </si>
  <si>
    <t>Local Union No. 466 Painters, Decorators and Paperhangers Pension Plan</t>
  </si>
  <si>
    <t>146085295/001</t>
  </si>
  <si>
    <t>Menands, NY</t>
  </si>
  <si>
    <t>Western Pennsylvania Teamsters and Employers Pension Fund</t>
  </si>
  <si>
    <t>256029946/001</t>
  </si>
  <si>
    <t>Pittsburgh, PA</t>
  </si>
  <si>
    <t>Pension Plan of the Printers League - Graphic Communications International Union Local 119B, New York Pension Fund</t>
  </si>
  <si>
    <t>136415392/001</t>
  </si>
  <si>
    <t>East Farmingdale, NY</t>
  </si>
  <si>
    <t>Gastronomical Workers Union Local 610 and Metropolitan Hotel Association Pension Fund</t>
  </si>
  <si>
    <t>660308040/001</t>
  </si>
  <si>
    <t>UNITE HERE</t>
  </si>
  <si>
    <t>Hospitality</t>
  </si>
  <si>
    <t>San Juan, PR</t>
  </si>
  <si>
    <t>Freight Drivers and Helpers Local Union No. 557 Pension Plan</t>
  </si>
  <si>
    <t>526118055/001</t>
  </si>
  <si>
    <t>Baltimore, MD</t>
  </si>
  <si>
    <t>Sheet Metal Workers Local Pension Plan</t>
  </si>
  <si>
    <t>346666753/001</t>
  </si>
  <si>
    <t>SMART</t>
  </si>
  <si>
    <t>Massillon, OH</t>
  </si>
  <si>
    <t>Bricklayers and Allied Craftsmen Local 7 Pension Plan</t>
  </si>
  <si>
    <t>346666798/001</t>
  </si>
  <si>
    <t>Akron, OH</t>
  </si>
  <si>
    <t>Teamsters Local Union No. 52 Pension Fund</t>
  </si>
  <si>
    <t>516098763/001</t>
  </si>
  <si>
    <t>Brook Park, OH</t>
  </si>
  <si>
    <t>New York State Teamsters Conference Pension and Retirement Fund</t>
  </si>
  <si>
    <t>166063585/074</t>
  </si>
  <si>
    <t>Syracuse, NY</t>
  </si>
  <si>
    <t>Local 966 Pension Plan</t>
  </si>
  <si>
    <t>132640882/001</t>
  </si>
  <si>
    <t>Cresskill, NJ</t>
  </si>
  <si>
    <t>Central States, Southeast &amp; Southwest Areas Pension Plan</t>
  </si>
  <si>
    <t>366044243/001</t>
  </si>
  <si>
    <t>Chicago, IL</t>
  </si>
  <si>
    <t>Supplemented</t>
  </si>
  <si>
    <t>International Association of Machinists Motor City Pension Plan</t>
  </si>
  <si>
    <t>386237143/001</t>
  </si>
  <si>
    <t>IAM</t>
  </si>
  <si>
    <t>Toledo Roofers Local No. 134 Pension Plan</t>
  </si>
  <si>
    <t>346682179/001</t>
  </si>
  <si>
    <t>UURWAW</t>
  </si>
  <si>
    <t>Toledo, OH</t>
  </si>
  <si>
    <t>Supplemented (Revised)</t>
  </si>
  <si>
    <t>Plasterers Local 82 Pension Fund</t>
  </si>
  <si>
    <t>936075453/001</t>
  </si>
  <si>
    <t>Alaska Ironworkers Pension Plan</t>
  </si>
  <si>
    <t>916123695/001</t>
  </si>
  <si>
    <t xml:space="preserve">Supplemented </t>
  </si>
  <si>
    <t>United Independent Union - Newspaper Guild of Greater Philadelphia Pension Plan</t>
  </si>
  <si>
    <t>236405043/001</t>
  </si>
  <si>
    <t>CWA</t>
  </si>
  <si>
    <t>Pension Plan of the Bakery Drivers and Salesmen Local 194 and Industry Pension Fund</t>
  </si>
  <si>
    <t>226255484/001</t>
  </si>
  <si>
    <t>United Furniture Workers Pension Fund A</t>
  </si>
  <si>
    <t>135511877/001</t>
  </si>
  <si>
    <t>CWA/AFL-CIO</t>
  </si>
  <si>
    <t>Nashville, TN</t>
  </si>
  <si>
    <t>Western States Office and Professional Employees Pension Fund</t>
  </si>
  <si>
    <t>946076144/001</t>
  </si>
  <si>
    <t>OPEIU</t>
  </si>
  <si>
    <t>Building Material Drivers Local 436 Pension Plan</t>
  </si>
  <si>
    <t>346665225/001</t>
  </si>
  <si>
    <t>Composition Roofers No. 42 Pension Plan</t>
  </si>
  <si>
    <t>316127285/001</t>
  </si>
  <si>
    <t>The National Integrated Group Pension Plan</t>
  </si>
  <si>
    <t>226190618/001</t>
  </si>
  <si>
    <t>USW and UAW</t>
  </si>
  <si>
    <t>Scranton, PA</t>
  </si>
  <si>
    <t>PACE Industry Union-Management Pension Plan</t>
  </si>
  <si>
    <t>116166763/001</t>
  </si>
  <si>
    <t>USW</t>
  </si>
  <si>
    <t>IBEW Local No. 237 Pension Plan</t>
  </si>
  <si>
    <t>166094914/001</t>
  </si>
  <si>
    <t>Niagara Falls, NY</t>
  </si>
  <si>
    <t>Automotive Industries Pension Plan</t>
  </si>
  <si>
    <t>941133245/001</t>
  </si>
  <si>
    <t>EBAM</t>
  </si>
  <si>
    <t>Dublin, CA</t>
  </si>
  <si>
    <t>Retail Clerks Specialty Stores Pension Plan</t>
  </si>
  <si>
    <t>946313558/001</t>
  </si>
  <si>
    <t>Concord, CA</t>
  </si>
  <si>
    <t>IUE-CWA Pension Plan</t>
  </si>
  <si>
    <t>226250252/001</t>
  </si>
  <si>
    <t>IUEETSMW/AFL-CIO</t>
  </si>
  <si>
    <t>The Newspaper Guild International Pension Plan</t>
  </si>
  <si>
    <t>521082662/001</t>
  </si>
  <si>
    <t>UFCW Local One Pension Plan</t>
  </si>
  <si>
    <t>166144007/001</t>
  </si>
  <si>
    <t>Oriskany, NY</t>
  </si>
  <si>
    <t>Southwest Ohio Regional Council of Carpenters Pension Plan</t>
  </si>
  <si>
    <t>316127287/001</t>
  </si>
  <si>
    <t>UBC</t>
  </si>
  <si>
    <t>Monroe, OH</t>
  </si>
  <si>
    <t>Retirement Plan of the Retirement Fund of Local 305 CIO's Pension Fund</t>
  </si>
  <si>
    <t>132864446/001</t>
  </si>
  <si>
    <t>Mineola, NY</t>
  </si>
  <si>
    <t>Pension Plan for Employees of United Furniture Workers of America and Related Organizations</t>
  </si>
  <si>
    <t>136112258/001</t>
  </si>
  <si>
    <t>Southern California, Arizona, Colorado &amp; Southern Nevada Glaziers, Architectural Metal &amp; Glass Workers Pension Plan</t>
  </si>
  <si>
    <t>516030005/001</t>
  </si>
  <si>
    <t>Covina, CA</t>
  </si>
  <si>
    <t>New Bedford Fishermen's Pension Fund</t>
  </si>
  <si>
    <t>223122225/001</t>
  </si>
  <si>
    <t>SIU</t>
  </si>
  <si>
    <t>Fishing</t>
  </si>
  <si>
    <t>New Bedford, MA</t>
  </si>
  <si>
    <t>Local 917 Pension Plan</t>
  </si>
  <si>
    <t>136086164/001</t>
  </si>
  <si>
    <t>Floral Park, NY</t>
  </si>
  <si>
    <t>Ironworkers Local Union No. 16 Pension Plan</t>
  </si>
  <si>
    <t>526148924/001</t>
  </si>
  <si>
    <t>Local Union No. 863 I.B. of T. Pension Plan</t>
  </si>
  <si>
    <t>221598194/001</t>
  </si>
  <si>
    <t>Mountainside, NJ</t>
  </si>
  <si>
    <t>Plasterers and Cement Masons Local No. 94 Pension Fund</t>
  </si>
  <si>
    <t>236445411/001</t>
  </si>
  <si>
    <t>Camp Hill, PA</t>
  </si>
  <si>
    <t>Paper Handlers' - Publishers' Pension Plan</t>
  </si>
  <si>
    <t>136104795/001</t>
  </si>
  <si>
    <t>Local 210's Pension Plan</t>
  </si>
  <si>
    <t>132562528/001</t>
  </si>
  <si>
    <t>Central New York Laborers' Pension Plan</t>
  </si>
  <si>
    <t>156016579/001</t>
  </si>
  <si>
    <t>East Syracuse, NY</t>
  </si>
  <si>
    <t>Twin Cities Bakery Drivers Pension Plan</t>
  </si>
  <si>
    <t>416172265/001</t>
  </si>
  <si>
    <t>Minneapolis, MN</t>
  </si>
  <si>
    <t>United Association of Plumbers and Pipefitters Local 51 Pension Fund</t>
  </si>
  <si>
    <t>050499357/001</t>
  </si>
  <si>
    <t>UAJAPP</t>
  </si>
  <si>
    <t>East Providence, RI</t>
  </si>
  <si>
    <t xml:space="preserve">Critical </t>
  </si>
  <si>
    <t>Laborers’ International Union of North America Local Union No. 1822 Pension Fund</t>
  </si>
  <si>
    <t>166147773/001</t>
  </si>
  <si>
    <t>Teamsters Union Local No. 73 Pension Plan</t>
  </si>
  <si>
    <t>510149915/001</t>
  </si>
  <si>
    <t>United Food and Commercial Workers Union Local 152 Retail Meat Pension Plan</t>
  </si>
  <si>
    <t>236209656/001</t>
  </si>
  <si>
    <t>Mount Laurel, NJ</t>
  </si>
  <si>
    <t>UFCW Regional Pension Fund</t>
  </si>
  <si>
    <t>166062287/074</t>
  </si>
  <si>
    <t>UFCW/AFL-CIO</t>
  </si>
  <si>
    <t>Maryland Race Track Employees Pension Plan</t>
  </si>
  <si>
    <t>526118068/001</t>
  </si>
  <si>
    <t>Laurel, MD</t>
  </si>
  <si>
    <t>Radio, Television and Recording Arts Pension Plan</t>
  </si>
  <si>
    <t>136159229/001</t>
  </si>
  <si>
    <t>CWA/ITU Negotiated Pension Plan</t>
  </si>
  <si>
    <t>136212879/001</t>
  </si>
  <si>
    <t>AFL-CIO/CLC</t>
  </si>
  <si>
    <t>Pension Plan of Local 102</t>
  </si>
  <si>
    <t>226106515/001</t>
  </si>
  <si>
    <t>Cherry Hill, NJ</t>
  </si>
  <si>
    <t>Pension Plan for the Arizona Bricklayers' Pension Trust Fund</t>
  </si>
  <si>
    <t>516119487/001</t>
  </si>
  <si>
    <t>Phoenix, AZ</t>
  </si>
  <si>
    <t>Retail, Wholesale and Department Store International Union and Industry Pension Plan</t>
  </si>
  <si>
    <t>630708442/001</t>
  </si>
  <si>
    <t>Birmingham, AL</t>
  </si>
  <si>
    <t>Bakery and Confectionery Union and Industry International Pension Fund</t>
  </si>
  <si>
    <t>526118572/001</t>
  </si>
  <si>
    <t>BCTWGMIU</t>
  </si>
  <si>
    <t>Kensington, MD</t>
  </si>
  <si>
    <t>United Food and Commercial Workers Unions and Employers Midwest Pension Plan</t>
  </si>
  <si>
    <t>366508328/001</t>
  </si>
  <si>
    <t>Rosemont, IL</t>
  </si>
  <si>
    <t>GCIU-Employer Retirement Benefit Plan</t>
  </si>
  <si>
    <t>916024903/001</t>
  </si>
  <si>
    <t>Seattle, WA</t>
  </si>
  <si>
    <t>Pacific Coast Shipyards Pension Plan</t>
  </si>
  <si>
    <t>946128040/001</t>
  </si>
  <si>
    <t>SWIU</t>
  </si>
  <si>
    <t>Pleasanton, CA</t>
  </si>
  <si>
    <t>Kansas Construction Trades Open End Pension Trust Fund</t>
  </si>
  <si>
    <t>486171387/001</t>
  </si>
  <si>
    <t>BAC/UBC/LIUNA</t>
  </si>
  <si>
    <t>Topeka, KS</t>
  </si>
  <si>
    <t>American Federation of Musicians and Employers' Pension Plan</t>
  </si>
  <si>
    <t>516120204/001</t>
  </si>
  <si>
    <t>AFM</t>
  </si>
  <si>
    <t>Pension Plan of the Moving Picture Machine Operators Union Local 306</t>
  </si>
  <si>
    <t>136613842/001</t>
  </si>
  <si>
    <t>New England Teamsters Pension Plan</t>
  </si>
  <si>
    <t>046372430/001</t>
  </si>
  <si>
    <t>Burlington, MA</t>
  </si>
  <si>
    <t>Printing Local 72 Industry Pension Plan</t>
  </si>
  <si>
    <t>526033899/001</t>
  </si>
  <si>
    <t>Sparks, MD</t>
  </si>
  <si>
    <t>Retirement Benefit Plan of the Newspaper and Magazine Drivers, Chauffeurs and Handlers Union Local 473</t>
  </si>
  <si>
    <t>346514567/001</t>
  </si>
  <si>
    <t>Teamsters Local Union No. 469 Pension Plan</t>
  </si>
  <si>
    <t>226172237/001</t>
  </si>
  <si>
    <t>Hazlet, NJ</t>
  </si>
  <si>
    <t>Pension Plan Private Sanitation Union, Local 813 I.B. of T.</t>
  </si>
  <si>
    <t>131975659/001</t>
  </si>
  <si>
    <t>Long Island City, NY</t>
  </si>
  <si>
    <t>Local Union No. 226 International Brotherhood of Electrical Workers Open End Pension Trust Fund</t>
  </si>
  <si>
    <t>486171386/001</t>
  </si>
  <si>
    <t>Midwestern Teamsters Pension Plan</t>
  </si>
  <si>
    <t>376117130/001</t>
  </si>
  <si>
    <t>Carpenters Pension Trust Fund – Detroit &amp; Vicinity</t>
  </si>
  <si>
    <t>386242188/001</t>
  </si>
  <si>
    <t>I.B.E.W. Pacific Coast Pension Fund</t>
  </si>
  <si>
    <t>946128032/001</t>
  </si>
  <si>
    <t>Tacoma, WA</t>
  </si>
  <si>
    <t>Pension Plan of the Marine Carpenters Pension Fund</t>
  </si>
  <si>
    <t>946272731/001</t>
  </si>
  <si>
    <t>United Food and Commercial Workers Union and Participating Food Industry Employers Tri-State Pension Plan</t>
  </si>
  <si>
    <t>236396097/001</t>
  </si>
  <si>
    <t>Plymouth Meeting, PA</t>
  </si>
  <si>
    <t>Local 111 Pension Plan</t>
  </si>
  <si>
    <t>111955247/001</t>
  </si>
  <si>
    <t>Local 360 Labor-Management Pension Plan</t>
  </si>
  <si>
    <t>516090661/001</t>
  </si>
  <si>
    <t>Pine Brook, NJ</t>
  </si>
  <si>
    <t>Employers' - Warehousemen's Pension Plan</t>
  </si>
  <si>
    <t>952238031/001</t>
  </si>
  <si>
    <t>Los Angeles, CA</t>
  </si>
  <si>
    <t>Lumber Industry Pension Plan</t>
  </si>
  <si>
    <t>456909074/002</t>
  </si>
  <si>
    <t>CIC</t>
  </si>
  <si>
    <t>Local 1034 Pension Plan</t>
  </si>
  <si>
    <t>136594795/001</t>
  </si>
  <si>
    <t>Pressroom Unions' Pension Plan</t>
  </si>
  <si>
    <t>136152896/001</t>
  </si>
  <si>
    <t>Teamsters Local 11 Pension Plan</t>
  </si>
  <si>
    <t>226172223/001</t>
  </si>
  <si>
    <t>North Haledon, NJ</t>
  </si>
  <si>
    <t>Roofers Local No. 75 Pension Fund</t>
  </si>
  <si>
    <t>311010072/001</t>
  </si>
  <si>
    <t>USTCRDWWA</t>
  </si>
  <si>
    <t>Dayton, OH</t>
  </si>
  <si>
    <t>Laborers' Local No. 265 Pension Plan</t>
  </si>
  <si>
    <t>316127282/001</t>
  </si>
  <si>
    <t>Local 734 Pension Plan</t>
  </si>
  <si>
    <t>516040136/001</t>
  </si>
  <si>
    <t>Upstate New York Engineers Pension Fund</t>
  </si>
  <si>
    <t>150614642/001</t>
  </si>
  <si>
    <t>IUOE</t>
  </si>
  <si>
    <t>The Legacy Plan of the UNITE HERE Retirement Fund</t>
  </si>
  <si>
    <t>820994119/001</t>
  </si>
  <si>
    <t>White Plains, NY</t>
  </si>
  <si>
    <t>Southwestern Pennsylvania and Western Maryland Area Teamsters and Employers Pension Fund</t>
  </si>
  <si>
    <t>251046087/001</t>
  </si>
  <si>
    <t>Uniontown, PA</t>
  </si>
  <si>
    <t>U.F.C.W. District Union Local Two and Employers Pension Fund</t>
  </si>
  <si>
    <t>436049855/001</t>
  </si>
  <si>
    <t>Kansas City, MO</t>
  </si>
  <si>
    <t>Local 1783 I.B.E.W. Pension Plan</t>
  </si>
  <si>
    <t>131889643/001</t>
  </si>
  <si>
    <t>Armonk, NY</t>
  </si>
  <si>
    <t>Cement Masons Local Union No. 567 Pension Plan</t>
  </si>
  <si>
    <t>726063351/001</t>
  </si>
  <si>
    <t>New Orleans, LA</t>
  </si>
  <si>
    <t>Alaska Plumbing and Pipefitting Industry Pension Plan</t>
  </si>
  <si>
    <t>526103810/001</t>
  </si>
  <si>
    <t>UAJAPPI</t>
  </si>
  <si>
    <t>Fairbanks, AK</t>
  </si>
  <si>
    <t>Oregon Processors Seasonal Employees Pension Plan</t>
  </si>
  <si>
    <t>930694182/001</t>
  </si>
  <si>
    <t>PA Local 47 Bricklayers and Allied Craftsmen Pension Plan</t>
  </si>
  <si>
    <t>231996365/001</t>
  </si>
  <si>
    <t>Harrisburg, PA</t>
  </si>
  <si>
    <t>Bricklayers Pension Fund of West Virginia</t>
  </si>
  <si>
    <t>556029961/001</t>
  </si>
  <si>
    <t>United Wire, Metal and Machine Pension Plan</t>
  </si>
  <si>
    <t>136596940/001</t>
  </si>
  <si>
    <t>Local 945 I.B. of T. Pension Plan</t>
  </si>
  <si>
    <t>226196388/001</t>
  </si>
  <si>
    <t>Wayne, NJ</t>
  </si>
  <si>
    <t>Aluminum, Brick &amp; Glass Workers International Union, AFL-CIO, CLC, Eastern District Council No. 12 Pension Plan</t>
  </si>
  <si>
    <t>236265658/001</t>
  </si>
  <si>
    <t>USPFRMEAISW</t>
  </si>
  <si>
    <t>Wyomissing, PA</t>
  </si>
  <si>
    <t>Southern California United Food and Commercial Workers Unions and Food Employers Joint Pension Plan</t>
  </si>
  <si>
    <t>951939092/001</t>
  </si>
  <si>
    <t>Cypress, CA</t>
  </si>
  <si>
    <t>Sheet Metal Workers' Local No. 40 Pension Plan</t>
  </si>
  <si>
    <t>066157817/001</t>
  </si>
  <si>
    <t>SMWIU</t>
  </si>
  <si>
    <t>Rocky Hill, CT</t>
  </si>
  <si>
    <t>New Bedford Longshoremen's Pension Plan</t>
  </si>
  <si>
    <t>042590551/001</t>
  </si>
  <si>
    <t>Cement Masons Local No. 524 Pension Plan</t>
  </si>
  <si>
    <t>310235930/001</t>
  </si>
  <si>
    <t>Local 810 Affiliated Pension Plan</t>
  </si>
  <si>
    <t>116027518/001</t>
  </si>
  <si>
    <t>Union de Tronquistas de Puerto Rico Local 901 Pension Plan</t>
  </si>
  <si>
    <t>660344357/001</t>
  </si>
  <si>
    <t>United Food and Commercial Workers Unions and Participating Employers Pension Plan</t>
  </si>
  <si>
    <t>526117495/002</t>
  </si>
  <si>
    <t>Chicago Truck Drivers, Helpers and Warehouse Workers Union (Independent) Pension Fund</t>
  </si>
  <si>
    <t>366598153/001</t>
  </si>
  <si>
    <t>Bricklayers Pension Fund of Western Pennsylvania</t>
  </si>
  <si>
    <t>256121713/001</t>
  </si>
  <si>
    <t>Wilkins Township, PA</t>
  </si>
  <si>
    <t>Laborers' Local No. 130 Pension Fund</t>
  </si>
  <si>
    <t>240866674/001</t>
  </si>
  <si>
    <t>Laborers' Local No. 91 Pension Plan</t>
  </si>
  <si>
    <t>516031768/001</t>
  </si>
  <si>
    <t>Pension Plan of the Asbestos Workers Philadelphia Pension Fund</t>
  </si>
  <si>
    <t>236406511/001</t>
  </si>
  <si>
    <t>Local 1102 Retirement Trust</t>
  </si>
  <si>
    <t>131847329/001</t>
  </si>
  <si>
    <t>Woodbury, NY</t>
  </si>
  <si>
    <t>IBEW Eastern States Pension Plan</t>
  </si>
  <si>
    <t>146032279/001</t>
  </si>
  <si>
    <t>Local 1922 Pension Plan</t>
  </si>
  <si>
    <t>516128660/001</t>
  </si>
  <si>
    <t>Westbury, NY</t>
  </si>
  <si>
    <t>Local 888 Pension Fund</t>
  </si>
  <si>
    <t>136367793/001</t>
  </si>
  <si>
    <t>Local 807 Labor-Management Pension Fund</t>
  </si>
  <si>
    <t>516099111/002</t>
  </si>
  <si>
    <t>Alaska Teamster - Employer Pension Plan</t>
  </si>
  <si>
    <t>926003463/024</t>
  </si>
  <si>
    <t>Hollow Metal Pension Plan</t>
  </si>
  <si>
    <t>112758544/001</t>
  </si>
  <si>
    <t>Retail Food Employers and United Food and Commercial Workers Local 711 Pension Plan</t>
  </si>
  <si>
    <t>516031512/001</t>
  </si>
  <si>
    <t>Las Vegas, NV</t>
  </si>
  <si>
    <t>Local 734 Pension Fund</t>
  </si>
  <si>
    <t>226174132/002</t>
  </si>
  <si>
    <t>Iselin, NJ</t>
  </si>
  <si>
    <t>Retirement Plan of the Millmen's Retirement Trust of Washington</t>
  </si>
  <si>
    <t>916134143/001</t>
  </si>
  <si>
    <t>LSWU</t>
  </si>
  <si>
    <t>Local 153 Pension Fund</t>
  </si>
  <si>
    <t>132864289/001</t>
  </si>
  <si>
    <t>Roofers Local 88 Pension Plan</t>
  </si>
  <si>
    <t>346615264/001</t>
  </si>
  <si>
    <t>Canton, OH</t>
  </si>
  <si>
    <t>** Initially based on an estimated payment date. Subject to change if the actual payment date is different than estimated, or if any over/underpayments or clerical errors are identified after the payment date.</t>
  </si>
  <si>
    <t>SFA Amount Previously Approved*</t>
  </si>
  <si>
    <t>Date of Repayment</t>
  </si>
  <si>
    <t xml:space="preserve"> SFA Amount Repaid*</t>
  </si>
  <si>
    <t>New Bedford Fishermen's Pension Fund**</t>
  </si>
  <si>
    <t>Central New York Laborers' Pension Plan**</t>
  </si>
  <si>
    <t>Pension Plan for Employees of United Furniture Workers of America and Related Organizations**</t>
  </si>
  <si>
    <t>Cement Masons Local 783 Pension Plan**</t>
  </si>
  <si>
    <t>* Amounts include interest.</t>
  </si>
  <si>
    <t>** No deceased participants were included in the determination of the plan's SFA amount, therefore, no repayment is required.</t>
  </si>
  <si>
    <t>Amount of SFA Requested</t>
  </si>
  <si>
    <t>Application Status</t>
  </si>
  <si>
    <t>Bakery Drivers Local 550 and Industry Pension Fund</t>
  </si>
  <si>
    <t>136626195/001</t>
  </si>
  <si>
    <t>Denied due to Ineligibility</t>
  </si>
  <si>
    <t>United Food and Commercial Workers Unions and Employers Pension Plan</t>
  </si>
  <si>
    <t>396069053/001</t>
  </si>
  <si>
    <t>Greendale, WI</t>
  </si>
  <si>
    <t>Denied due to Completeness</t>
  </si>
  <si>
    <t>Date of Withdrawal</t>
  </si>
  <si>
    <t>Has Plan Reapplied?</t>
  </si>
  <si>
    <t>Withdrawn</t>
  </si>
  <si>
    <t>Yes</t>
  </si>
  <si>
    <t>America's Family Benefit Retirement Plan</t>
  </si>
  <si>
    <t>166103576/001</t>
  </si>
  <si>
    <t>Williamsville, NY</t>
  </si>
  <si>
    <t>Defined Benefit Plan for the Operative Plasterers' and Cement Masons' International Association Local Union 394 Pension Trust Fund</t>
  </si>
  <si>
    <t>516031325/001</t>
  </si>
  <si>
    <t>Bindery Industry Employers GCC/IBT Pension Plan</t>
  </si>
  <si>
    <t>236209755/001</t>
  </si>
  <si>
    <t>Horsham, PA</t>
  </si>
  <si>
    <t>Laborers National Pension Fund</t>
  </si>
  <si>
    <t>751280827/001</t>
  </si>
  <si>
    <t>Dallas, TX</t>
  </si>
  <si>
    <t>UFCW - Northern California Employers Joint Pension Plan</t>
  </si>
  <si>
    <t>946313554/001</t>
  </si>
  <si>
    <t>Pension Plan of the Automotive Machinists Pension Trust</t>
  </si>
  <si>
    <t>916123687/001</t>
  </si>
  <si>
    <t>IAMAW</t>
  </si>
  <si>
    <t>Roofers and Slaters Local No. 248 Pension Plan</t>
  </si>
  <si>
    <t>042316465/001</t>
  </si>
  <si>
    <t>Chicopee, MA</t>
  </si>
  <si>
    <t>Teamsters Local 277 Pension Fund</t>
  </si>
  <si>
    <t>136696819/001</t>
  </si>
  <si>
    <t>Local 73 Retirement Plan</t>
  </si>
  <si>
    <t>156016577/001</t>
  </si>
  <si>
    <t>Oswego, NY</t>
  </si>
  <si>
    <t>Building Trades Pension Fund of Western Pennsylvania</t>
  </si>
  <si>
    <t>256118878/001</t>
  </si>
  <si>
    <t>Pension Plan of the Pension Fund for Hospital and Health Care Employees - Philadelphia and Vicinity</t>
  </si>
  <si>
    <t>232627428/001</t>
  </si>
  <si>
    <t>AFSCME</t>
  </si>
  <si>
    <t>Iron Workers-Laborers Pension Plan of Cumberland, Maryland</t>
  </si>
  <si>
    <t>526067609/001</t>
  </si>
  <si>
    <t>IABSOI/LIUNA</t>
  </si>
  <si>
    <t>Date of Lock-In Application</t>
  </si>
  <si>
    <t>SFA Measurement Date Locked In</t>
  </si>
  <si>
    <t>Carpenters Pension Trust Fund - Detroit &amp; Vicinity</t>
  </si>
  <si>
    <t>Teamsters Local 210 Affiliated Pension Trust Fund</t>
  </si>
  <si>
    <t>Salem, VA</t>
  </si>
  <si>
    <t>Production Workers Pension Fund</t>
  </si>
  <si>
    <t>131976397/001</t>
  </si>
  <si>
    <t>Local 1814 Riggers Pension Fund</t>
  </si>
  <si>
    <t>Arizona Bricklayers' Pension Trust</t>
  </si>
  <si>
    <t>Laborers' Local 130 Pension Fund</t>
  </si>
  <si>
    <t>Iron Workers - Laborers Pension Plan of Cumberland, Maryland</t>
  </si>
  <si>
    <t>Automotive Machinists Pension Trust Pension Plan</t>
  </si>
  <si>
    <t>Mercer Island, WA</t>
  </si>
  <si>
    <t>Cumberland MD Teamsters Construction Industry &amp; Miscellaneous Pension Fund</t>
  </si>
  <si>
    <t>Radio, Television and Recording Arts Pension Fund</t>
  </si>
  <si>
    <t>Aluminum, Brick &amp; Glass Workers International Union, AFL-CIO, CLC Pension Plan, Eastern District Council No. 12 Pension Plan</t>
  </si>
  <si>
    <t>Roofers Local No. 88 Pension Fund</t>
  </si>
  <si>
    <t>Salt Lake City, UT</t>
  </si>
  <si>
    <t>Plumbers &amp; Pipefitters, Local Union #51 Pension Plan</t>
  </si>
  <si>
    <t>Warehouse Employees Union Local 169 and Employers Joint Pension Fund</t>
  </si>
  <si>
    <t>Asbestos Workers Philadelphia Pension Fund</t>
  </si>
  <si>
    <t>Pension Fund for Hospital and Health Care Employees - Philadelphia and Vicinity</t>
  </si>
  <si>
    <t>International Association of Bridge, Structural, Ornamental &amp; Reinforcing Ironworkers L.U. No. 79 Pension Fund</t>
  </si>
  <si>
    <t>Upstate New York Engineers Pension Plan</t>
  </si>
  <si>
    <t>Pembroke Pines, FL</t>
  </si>
  <si>
    <t>Canfield, OH</t>
  </si>
  <si>
    <t>Ironworkers 340 Retirement Income Plan</t>
  </si>
  <si>
    <t>West Covina, CA</t>
  </si>
  <si>
    <t>Spokane, WA</t>
  </si>
  <si>
    <t>Albuquerque, NM</t>
  </si>
  <si>
    <t>Teamsters Local Union No. 73 Pension Plan</t>
  </si>
  <si>
    <t>Indianapolis, IN</t>
  </si>
  <si>
    <t>Pressroom Unions' Pension Trust Fund</t>
  </si>
  <si>
    <t>Lexington, KY</t>
  </si>
  <si>
    <t>Pension and Insurance Fund of Local 1783 I.B.E.W.</t>
  </si>
  <si>
    <t>Local 1922 Pension Fund</t>
  </si>
  <si>
    <t>Hollow Metal Pension Fund</t>
  </si>
  <si>
    <t>Teamsters Employers Local 945 Pension Fund</t>
  </si>
  <si>
    <t>Pension Plan Private Sanitation Union, Local 813, I.B. of T.</t>
  </si>
  <si>
    <t>Local 1034 Pension Fund</t>
  </si>
  <si>
    <t>Teamsters Local 102 Pension Fund</t>
  </si>
  <si>
    <t>Employers' - Warehousemen's Pension Trust Fund</t>
  </si>
  <si>
    <t>Local 73 Retirement Fund</t>
  </si>
  <si>
    <t>Teamsters Local 11’s Pension Plan</t>
  </si>
  <si>
    <t>Local 111's Pension Plan</t>
  </si>
  <si>
    <t>Twin Cities Bakery Drivers Pension Fund</t>
  </si>
  <si>
    <t>Eagan, MN</t>
  </si>
  <si>
    <t>United Wire Metal &amp; Machine Pension Fund</t>
  </si>
  <si>
    <t>Pacific Coast Shipyards Pension Fund</t>
  </si>
  <si>
    <t>Marine Carpenters Pension Fund</t>
  </si>
  <si>
    <t>Teamsters Industrial Employees Pension Fund</t>
  </si>
  <si>
    <t>Operative Plasterers and Cement Masons New Orleans Area Pension Plan</t>
  </si>
  <si>
    <t>Goodlettsville, TN</t>
  </si>
  <si>
    <t>Sheet Metal Workers' Local 40 Pension Plan</t>
  </si>
  <si>
    <t>Wallingford, CT</t>
  </si>
  <si>
    <t>Bricklayers &amp; Allied Craftworkers Local No. 3 NY Niagara Falls-Buffalo Chapter Pension Plan</t>
  </si>
  <si>
    <t>160849723/001</t>
  </si>
  <si>
    <t>Buffalo, NY</t>
  </si>
  <si>
    <t>Jersey City, NJ</t>
  </si>
  <si>
    <t>Teamsters Local Union No. 469's Pension Plan</t>
  </si>
  <si>
    <t>Dairy Industry - Union Pension Plan for Philadelphia and Vicinity</t>
  </si>
  <si>
    <t>Laborers Local No. 265 Pension Plan</t>
  </si>
  <si>
    <t>Westerville, OH</t>
  </si>
  <si>
    <t>Cleveland Bakers and Teamsters Pension Fund</t>
  </si>
  <si>
    <t>Retail, Wholesale and Department Store International Union and Industry Pension Fund</t>
  </si>
  <si>
    <t>Maryland Race Track Employees' Pension Fund</t>
  </si>
  <si>
    <t>United Food and Commercial Workers Unions and Participating Employers Pension Fund</t>
  </si>
  <si>
    <t>Local 888 Pension Plan</t>
  </si>
  <si>
    <t>District Council 37 Local 389 Home Care and Professional Employees Pension Fund</t>
  </si>
  <si>
    <t>133698650/001</t>
  </si>
  <si>
    <t>Alaska Teamster-Employer Pension Plan</t>
  </si>
  <si>
    <t>SDC-League Pension Fund</t>
  </si>
  <si>
    <t>136634482/001</t>
  </si>
  <si>
    <t>Midwestern Teamsters Pension Trust Fund</t>
  </si>
  <si>
    <t>Earth City, MO</t>
  </si>
  <si>
    <t>The Pension Plan for Bricklayers and Stonemasons Union No. 2 of Norfolk, VA</t>
  </si>
  <si>
    <t>546124583/001</t>
  </si>
  <si>
    <t>Jonesboro, GA</t>
  </si>
  <si>
    <t>UFCW Local 23 and Giant Eagle Pension Fund</t>
  </si>
  <si>
    <t>256107185/001</t>
  </si>
  <si>
    <t>Wexford, PA</t>
  </si>
  <si>
    <t>Retail Food Employers &amp; UFCW Local 711 Pension Trust Fund</t>
  </si>
  <si>
    <t>Murray, UT</t>
  </si>
  <si>
    <t>Communications Workers of America Local 1109 Pension Plan</t>
  </si>
  <si>
    <t>226298155/001</t>
  </si>
  <si>
    <t>Pension Plan of International Union of Bricklayers &amp; Allied Craftworkers Local #15 PA</t>
  </si>
  <si>
    <t>236289032/001</t>
  </si>
  <si>
    <t>PMPS-ILA Pension Trust Fund</t>
  </si>
  <si>
    <t>636027176/001</t>
  </si>
  <si>
    <t>Moss Point, MS</t>
  </si>
  <si>
    <t>Local Union No. 1430 Pension Fund</t>
  </si>
  <si>
    <t>136367144/001</t>
  </si>
  <si>
    <t>Plasterers Local Union No. 1 Pension Plan</t>
  </si>
  <si>
    <t>316127284/001</t>
  </si>
  <si>
    <t>St. Louis Motion Picture Machine Operators Pension Fund</t>
  </si>
  <si>
    <t>Bakery and Sales Drivers' Local 33 Partitioned Pension Fund</t>
  </si>
  <si>
    <t>376561427/001</t>
  </si>
  <si>
    <t>Butcher and Provision Workers Pension Fund of Southern California</t>
  </si>
  <si>
    <t>956035330/001</t>
  </si>
  <si>
    <t>Licensed Tugmen's and Pilots' Pension Fund</t>
  </si>
  <si>
    <t>366506944/001</t>
  </si>
  <si>
    <t>Mt. Laurel, NJ</t>
  </si>
  <si>
    <t>Local No. 171 Pension Plan</t>
  </si>
  <si>
    <t>376155648/001</t>
  </si>
  <si>
    <t>Ironworkers Local No. 6 Pension Plan</t>
  </si>
  <si>
    <t>166085493/001</t>
  </si>
  <si>
    <t>West Seneca, NY</t>
  </si>
  <si>
    <t>IBEW Local Union No. 1919 Pension Plan</t>
  </si>
  <si>
    <t>236580339/001</t>
  </si>
  <si>
    <t>Production Service and Sales District Council Pension Fund</t>
  </si>
  <si>
    <t>112006994/001</t>
  </si>
  <si>
    <t>Carville National Leather Corporation Pension Plan</t>
  </si>
  <si>
    <t>141564964/001</t>
  </si>
  <si>
    <t>District 65 Pension Plan</t>
  </si>
  <si>
    <t>136600145/001</t>
  </si>
  <si>
    <t>International Association of Machinists and Aerospace Workers, Local Lodge PM 2848 DB Plan</t>
  </si>
  <si>
    <t>386121306/001</t>
  </si>
  <si>
    <t>Employer-Local 375 Pension Plan</t>
  </si>
  <si>
    <t>236542743/001</t>
  </si>
  <si>
    <t>United Brewery Workers Local No. 87 Pension Plan</t>
  </si>
  <si>
    <t>346615132/001</t>
  </si>
  <si>
    <t>Retirement Fund of the Fur Manufacturing Industry</t>
  </si>
  <si>
    <t>136088918/001</t>
  </si>
  <si>
    <t>UFCW Union Local 919 &amp; Contributing Employers Non-Food Pension Fund</t>
  </si>
  <si>
    <t>516129060/001</t>
  </si>
  <si>
    <t>Schiffli Embroidery Workers Pension Fund</t>
  </si>
  <si>
    <t>226077641/001</t>
  </si>
  <si>
    <t>Local 447 Pension Fund</t>
  </si>
  <si>
    <t>136121590/001</t>
  </si>
  <si>
    <t>Employees' Retirement Plan of Albany Area Commercial Printers</t>
  </si>
  <si>
    <t>146013869/001</t>
  </si>
  <si>
    <t>Graphic Communications Union Local 51 Bindery Employers Pension Fund</t>
  </si>
  <si>
    <t>136415834/001</t>
  </si>
  <si>
    <t>Local 76 Resort Hotel Industry Pension Plan</t>
  </si>
  <si>
    <t>516120687/001</t>
  </si>
  <si>
    <t>Liberty, NY</t>
  </si>
  <si>
    <t>UFCW Local 2013 Pension Fund</t>
  </si>
  <si>
    <t>131975910/001</t>
  </si>
  <si>
    <t>UFCW Local 50 Pension Fund</t>
  </si>
  <si>
    <t>136696824/001</t>
  </si>
  <si>
    <t>UFCW Local 174 Pension Fund</t>
  </si>
  <si>
    <t>136219542/001</t>
  </si>
  <si>
    <t>UFCW Local 174 Retail Pension Fund</t>
  </si>
  <si>
    <t>131845497/001</t>
  </si>
  <si>
    <t>UFCW Local 174 Commercial Pension Fund</t>
  </si>
  <si>
    <t>133563111/001</t>
  </si>
  <si>
    <t>Leather Goods, Plastics, Handbags and Novelty Workers' Union Local 1 Joint Retirement Fund</t>
  </si>
  <si>
    <t>135622665/001</t>
  </si>
  <si>
    <t>Amalgamated Meat Cutters and Retail Food Store Employees' Union Local 342 Pension Fund</t>
  </si>
  <si>
    <t>111896845/001</t>
  </si>
  <si>
    <t>Paintmakers Local 1310 Pension Plan</t>
  </si>
  <si>
    <t>226073036/001</t>
  </si>
  <si>
    <t>Iron Workers Local 473 Pension Plan</t>
  </si>
  <si>
    <t>362427068/001</t>
  </si>
  <si>
    <t>Greenville Plumbers and Pipefitters Pension Fund</t>
  </si>
  <si>
    <t>576041658/068</t>
  </si>
  <si>
    <t>Sugar Land, TX</t>
  </si>
  <si>
    <t>Teamsters Local 264 Van Drivers Pension Fund</t>
  </si>
  <si>
    <t>516092142/001</t>
  </si>
  <si>
    <t>Cheektowaga, NY</t>
  </si>
  <si>
    <t>Local 422 Pension Trust Fund</t>
  </si>
  <si>
    <t>341907614/001</t>
  </si>
  <si>
    <t>Local 400 Food Terminal Employees' Pension Plan</t>
  </si>
  <si>
    <t>346665909/001</t>
  </si>
  <si>
    <t>ALA Lithographic Industry Pension Plan</t>
  </si>
  <si>
    <t>136615604/001</t>
  </si>
  <si>
    <t>Local One Photoengravers Pension Fund</t>
  </si>
  <si>
    <t>134200325/001</t>
  </si>
  <si>
    <t>Employee Pension Benefit Plan of Local 640 IATSE</t>
  </si>
  <si>
    <t>116009100/001</t>
  </si>
  <si>
    <t>Southern Council of Industrial Workers United Brotherhood of Carpenters and Joiners of America AFL-CIO Pension Plan</t>
  </si>
  <si>
    <t>620977497/001</t>
  </si>
  <si>
    <t>UFCW Local 1262 and Employers Non Food Pension Fund</t>
  </si>
  <si>
    <t>226181292/002</t>
  </si>
  <si>
    <t>Clifton, NJ</t>
  </si>
  <si>
    <t>Council 30 Retirement Fund Sanders</t>
  </si>
  <si>
    <t xml:space="preserve">386054583/001 </t>
  </si>
  <si>
    <t>St. Louis Graphic Arts Pension Plan</t>
  </si>
  <si>
    <t>436055751/001</t>
  </si>
  <si>
    <t>Chesterfield, MO</t>
  </si>
  <si>
    <t>Luggage Workers' Union Local No. 61 Retirement Plan</t>
  </si>
  <si>
    <t>521368443/001</t>
  </si>
  <si>
    <t>Newark, NJ</t>
  </si>
  <si>
    <t>Greater St. Louis Service Employees Pension Plan</t>
  </si>
  <si>
    <t>436199572/001</t>
  </si>
  <si>
    <t>Maryland Heights, MO</t>
  </si>
  <si>
    <t>Twin Cities &amp; Vicinity Conference Board Pension Plan</t>
  </si>
  <si>
    <t>061648015/001</t>
  </si>
  <si>
    <t>Bloomington, MN</t>
  </si>
  <si>
    <t>Oregon Printing Industry Pension Trust</t>
  </si>
  <si>
    <t>367764462/001</t>
  </si>
  <si>
    <t xml:space="preserve">Buffalo Carpenters Pension Fund	</t>
  </si>
  <si>
    <t>160847280/001</t>
  </si>
  <si>
    <t>New Bedford Fish Lumpers Pension Plan</t>
  </si>
  <si>
    <t>046357662/002</t>
  </si>
  <si>
    <t>Millwrights and Machinery Erectors Local No. 1545 Pension Plan</t>
  </si>
  <si>
    <t>516025440/001</t>
  </si>
  <si>
    <t>Insulators Local Union No. 112 Pension Fund</t>
  </si>
  <si>
    <t>720626673/001</t>
  </si>
  <si>
    <t>Kenner, LA</t>
  </si>
  <si>
    <t xml:space="preserve">Local 240 Pension Fund </t>
  </si>
  <si>
    <t>132843184/001</t>
  </si>
  <si>
    <t>Columbia, MD</t>
  </si>
  <si>
    <t xml:space="preserve">International Union of Electrical Local 431 Pension Fund </t>
  </si>
  <si>
    <t>136696565/001</t>
  </si>
  <si>
    <t xml:space="preserve">California Winery Workers Pension Plan Trust </t>
  </si>
  <si>
    <t>946082915/001</t>
  </si>
  <si>
    <t>Fresno, CA</t>
  </si>
  <si>
    <t>Waiting List Number</t>
  </si>
  <si>
    <t>App Rec'd?</t>
  </si>
  <si>
    <t>Date Email Request Received</t>
  </si>
  <si>
    <t>Time Email Request Received</t>
  </si>
  <si>
    <t>√</t>
  </si>
  <si>
    <t>9:00 AM</t>
  </si>
  <si>
    <t xml:space="preserve">IUE-CWA Pension Plan </t>
  </si>
  <si>
    <t>Newspaper Guild International Pension Plan</t>
  </si>
  <si>
    <t>UFCW Northern California Employers Joint Pension Plan</t>
  </si>
  <si>
    <t>Retail Food Employers and UFCW Local 711 Pension Trust Fund</t>
  </si>
  <si>
    <t>Employers’ – Warehousemen’s Pension Trust Fund</t>
  </si>
  <si>
    <t>x</t>
  </si>
  <si>
    <t>San Francisco Lithographers Pension Trust</t>
  </si>
  <si>
    <t>Radio, TV and Recording Arts Pension Fund</t>
  </si>
  <si>
    <t>RWDSU Pension Fund</t>
  </si>
  <si>
    <t>Teamsters Local 102 Pension Plan</t>
  </si>
  <si>
    <t>Maryland Race Track Employees’ Pension Fund</t>
  </si>
  <si>
    <t>Teamsters Local Union No. 469’s Pension Plan</t>
  </si>
  <si>
    <t>Pressroom Unions’ Pension Trust Fund</t>
  </si>
  <si>
    <t>Local 111’s Pension Plan</t>
  </si>
  <si>
    <t xml:space="preserve">Bricklayers Pension Fund of West Virginia                                                          </t>
  </si>
  <si>
    <t>Marine Carpenters Pension Trust Fund</t>
  </si>
  <si>
    <t>Sheet Metal Workers’ Local 40 Pension Plan</t>
  </si>
  <si>
    <t>Local 1922 Pension Fund </t>
  </si>
  <si>
    <t>Aluminum, Brick and Glass Workers International Union, AFL-CIO, CLC, Eastern District Council No. 12 Pension Plan</t>
  </si>
  <si>
    <t>U.F.C.W. District Union Local 2 and Employers Pension Fund</t>
  </si>
  <si>
    <t>United Wire, Metal &amp; Machine Pension Fund</t>
  </si>
  <si>
    <t xml:space="preserve">Local 888 Pension Fund </t>
  </si>
  <si>
    <t>Distributors Association Warehousemen’s Pension Trust</t>
  </si>
  <si>
    <t>Alaska Teamster- Employer Pension Plan</t>
  </si>
  <si>
    <t>Warehouse Employees Union Local No. 730 Pension Trust</t>
  </si>
  <si>
    <t>Roofers Local No. 88 Pension Plan</t>
  </si>
  <si>
    <t>Alaska United Food &amp; Commercial Workers Pension Fund</t>
  </si>
  <si>
    <t>9:01 AM</t>
  </si>
  <si>
    <t>Laborers’ Local No. 91 Pension Plan</t>
  </si>
  <si>
    <t>9:02 AM</t>
  </si>
  <si>
    <t>Hospital and Health Care Employees – Philadelphia and Vicinity</t>
  </si>
  <si>
    <t>9:03 AM</t>
  </si>
  <si>
    <t>Retirement Plan of the Millmen’s Retirement Trust of Washington</t>
  </si>
  <si>
    <t>9:07 AM</t>
  </si>
  <si>
    <t>9:09 AM</t>
  </si>
  <si>
    <t>9:10 AM</t>
  </si>
  <si>
    <t>Iron Workers-Laborers Pension Plan of Cumberland MD</t>
  </si>
  <si>
    <t>9:11 AM</t>
  </si>
  <si>
    <t>Local Union 1710 IBEW Pension Trust Fund</t>
  </si>
  <si>
    <t>9:38 AM</t>
  </si>
  <si>
    <t>9:47 AM</t>
  </si>
  <si>
    <t>10:02 AM</t>
  </si>
  <si>
    <t>10:05 AM</t>
  </si>
  <si>
    <t>Iron Workers’ Pension Trust Fund for Colorado</t>
  </si>
  <si>
    <t>10:10 AM</t>
  </si>
  <si>
    <t>Restated Pension Plan and Trust Agreement of Dairy Employees Union Local 17 Christian Labor Association of the U.S.A.</t>
  </si>
  <si>
    <t>10:45 AM</t>
  </si>
  <si>
    <t>1:01 PM</t>
  </si>
  <si>
    <t>1:24 PM</t>
  </si>
  <si>
    <t>2:28 PM</t>
  </si>
  <si>
    <t>9:27 AM</t>
  </si>
  <si>
    <t>9:49 AM</t>
  </si>
  <si>
    <t>Retail Bakers Pension Trust Fund of St. Louis</t>
  </si>
  <si>
    <t>10:32 AM</t>
  </si>
  <si>
    <t>2:01 PM</t>
  </si>
  <si>
    <t>Pension Plan for Bricklayers and Stone Masons Union Local No. 2</t>
  </si>
  <si>
    <t>12:07 PM</t>
  </si>
  <si>
    <t>8:44 AM</t>
  </si>
  <si>
    <t>3:35 PM</t>
  </si>
  <si>
    <t>Production Workers Pension Plan</t>
  </si>
  <si>
    <t>Plasterers Local 79 Pension Plan</t>
  </si>
  <si>
    <t>746141016/001</t>
  </si>
  <si>
    <t>Sports Arena Employees Local 137 Retirement Fund</t>
  </si>
  <si>
    <t>226073053/001</t>
  </si>
  <si>
    <t>Retirement Plan of Local 1102 Retirement Fund</t>
  </si>
  <si>
    <t>135669982/001</t>
  </si>
  <si>
    <t>Employer-Local No. 375 Pension Plan</t>
  </si>
  <si>
    <t>Local 2066 Pension Fund</t>
  </si>
  <si>
    <t>226171510/001</t>
  </si>
  <si>
    <t>Boston Newspaper Retirement Fund</t>
  </si>
  <si>
    <t>046059447/001</t>
  </si>
  <si>
    <t xml:space="preserve">Licensed Tugmen's and Pilots' Pension Fund </t>
  </si>
  <si>
    <t xml:space="preserve">San Diego Plasterers Pension Trust </t>
  </si>
  <si>
    <t>956067347/001</t>
  </si>
  <si>
    <t xml:space="preserve">Concession &amp; Program Employees Local 468 Pension Plan </t>
  </si>
  <si>
    <t>942364669/001</t>
  </si>
  <si>
    <t xml:space="preserve">Employees' Retirement Plan of Albany Area Commercial Printers </t>
  </si>
  <si>
    <t xml:space="preserve">District 65 Pension Plan </t>
  </si>
  <si>
    <t xml:space="preserve">International Association of Machinists and Aerospace Workers, Local Lodge PM 2848 Pension Fund </t>
  </si>
  <si>
    <t>IATSE Local 640 Defined Benefit Pension Plan</t>
  </si>
  <si>
    <t>United Brewery Workers Local No 87 Pension Plan</t>
  </si>
  <si>
    <t xml:space="preserve">Retirement Fund of the Fur Manufacturing Industry </t>
  </si>
  <si>
    <t>Wyoming Carpenters Pension Plan</t>
  </si>
  <si>
    <t>836013705/001</t>
  </si>
  <si>
    <t xml:space="preserve">Cleveland Soft Drink Workers Pension Plan </t>
  </si>
  <si>
    <t>346613099/001</t>
  </si>
  <si>
    <t>Local 400 Food Terminal Employees Pension Trust Fund</t>
  </si>
  <si>
    <t xml:space="preserve">Textile Processors Service Trades Health Care Professional and Technical Employees International Union Local No. 1 Pension Fund </t>
  </si>
  <si>
    <t>346605342/001</t>
  </si>
  <si>
    <t>Chicago Foundry Workers Pension Plan</t>
  </si>
  <si>
    <t>366115256/001</t>
  </si>
  <si>
    <t>Employers-Local 1167 Joint Pension Plan</t>
  </si>
  <si>
    <t>956496242/001</t>
  </si>
  <si>
    <t>Local 803 Pension Fund</t>
  </si>
  <si>
    <t>132851614/001</t>
  </si>
  <si>
    <t>Western Growers Pension Trust Plan A</t>
  </si>
  <si>
    <t>956035245/001</t>
  </si>
  <si>
    <t>Greater Cleveland Moving Picture Projector Operators Pension Fund</t>
  </si>
  <si>
    <t>516115679/001</t>
  </si>
  <si>
    <t>California Frozen Food Industry Pension Trust Fund</t>
  </si>
  <si>
    <t>953250649/001</t>
  </si>
  <si>
    <t>Buffalo Carpenters Pension Fund</t>
  </si>
  <si>
    <t>Local 29 R.W.D.S.U. Pension Fund</t>
  </si>
  <si>
    <t>132669167/001</t>
  </si>
  <si>
    <t>United Optical Workers Local 408 Pension Fund</t>
  </si>
  <si>
    <t>131913618/001</t>
  </si>
  <si>
    <t>Painters and Allied Trades Paint Makers Pension Plan</t>
  </si>
  <si>
    <t>956098992/001</t>
  </si>
  <si>
    <t>Soft Drink Industry Pension Fund</t>
  </si>
  <si>
    <t>366051352/001</t>
  </si>
  <si>
    <t>Operating Engineers Local 800 and the Wyoming Contractors Association, Inc. Pension Plan</t>
  </si>
  <si>
    <t>836011320/001</t>
  </si>
  <si>
    <t>International Union of Electrical Local 431 Pension Fund</t>
  </si>
  <si>
    <t>Graphic Communications International Union Local 147-B Pension Plan</t>
  </si>
  <si>
    <t>516110199/001</t>
  </si>
  <si>
    <t>Note: Plans that are eligible to submit applications under the emergency filing process may apply out of their waitlist order.</t>
  </si>
  <si>
    <t>Iron Workers Local 580 Shop Pension Fund</t>
  </si>
  <si>
    <t>136613876/001</t>
  </si>
  <si>
    <t>Special Financial Assistance Applications Under Review
Updated as of 11/28/2025</t>
  </si>
  <si>
    <t>Special Financial Assistance Applications Approved
Updated as of 11/28/2025</t>
  </si>
  <si>
    <t>Special Financial Assistance Amounts Repaid to the U.S. Treasury due to Plan Census Data Adjustments
Updated as of 11/28/2025</t>
  </si>
  <si>
    <t>Special Financial Assistance Applications Denied
Updated as of 11/28/2025</t>
  </si>
  <si>
    <t>Special Financial Assistance Applications Withdrawn
Updated as of 11/28/2025</t>
  </si>
  <si>
    <t>Special Financial Assistance Lock-In Applications Submitted
Updated as of 11/28/2025</t>
  </si>
  <si>
    <t>Special Financial Assistance Application Waiting List
Updated as of 11/28/2025</t>
  </si>
  <si>
    <t>Industrial Relations Council of Furniture Manufacturers in Southern California and Cabinet Makers, Millman, and Industrial Carpenters Local 721 Pension Plan</t>
  </si>
  <si>
    <t>516034191/001</t>
  </si>
  <si>
    <t>Parsippany,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</si>
</sst>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  <numFmt numFmtId="166" formatCode="[$-409]h:mm\ AM/P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121"/>
      <name val="Calibri"/>
      <family val="2"/>
    </font>
    <font>
      <sz val="11"/>
      <color theme="1"/>
      <name val="Calibri"/>
      <family val="2"/>
      <charset val="1"/>
    </font>
    <font>
      <sz val="11"/>
      <color rgb="FF1B1B1B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2" applyNumberFormat="1" applyFont="1" applyAlignment="1">
      <alignment horizontal="center" vertical="center" wrapText="1"/>
    </xf>
    <xf numFmtId="3" fontId="0" fillId="0" borderId="0" xfId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64" fontId="0" fillId="0" borderId="0" xfId="2" applyNumberFormat="1" applyFont="1" applyFill="1" applyAlignment="1">
      <alignment horizontal="center" vertical="center" wrapText="1"/>
    </xf>
    <xf numFmtId="3" fontId="0" fillId="0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quotePrefix="1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vertical="center" wrapText="1"/>
    </xf>
    <xf numFmtId="18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6" fontId="12" fillId="0" borderId="0" xfId="0" applyNumberFormat="1" applyFont="1"/>
    <xf numFmtId="4" fontId="12" fillId="0" borderId="0" xfId="0" applyNumberFormat="1" applyFont="1"/>
    <xf numFmtId="3" fontId="0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Normal 2" xfId="3" xr:uid="{C067DADF-6A9D-4530-8BE1-D3EBACC0D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ED71B3F-CD9B-48BB-BF06-401D62D6C31C}">
    <nsvFilter filterId="{985F61C2-DDE3-4C74-BFDD-4B37D867E496}" ref="A3:Q3" tableId="0"/>
  </namedSheetView>
  <namedSheetView name="View2" id="{A1C95D3F-3913-4AB7-85E3-481E703ED905}">
    <nsvFilter filterId="{985F61C2-DDE3-4C74-BFDD-4B37D867E496}" ref="A3:Q3" tableId="0"/>
  </namedSheetView>
  <namedSheetView name="View3" id="{682A50C6-1615-4A7E-8D17-9ECE2C946714}">
    <nsvFilter filterId="{985F61C2-DDE3-4C74-BFDD-4B37D867E496}" ref="A3:Q3" tableId="0"/>
  </namedSheetView>
  <namedSheetView name="View4" id="{4BE05A59-B28E-4D57-880F-18024B8CC3A1}">
    <nsvFilter filterId="{985F61C2-DDE3-4C74-BFDD-4B37D867E496}" ref="A3:Q3" tableId="0"/>
  </namedSheetView>
  <namedSheetView name="View5" id="{C153CABF-C355-4AF9-B384-5CBFB9AEEB00}">
    <nsvFilter filterId="{985F61C2-DDE3-4C74-BFDD-4B37D867E496}" ref="A3:Q3" tableId="0"/>
  </namedSheetView>
  <namedSheetView name="View6" id="{2DBDB0D3-4A58-4BAE-8EC6-CC54DC5845CA}">
    <nsvFilter filterId="{985F61C2-DDE3-4C74-BFDD-4B37D867E496}" ref="A3:Q3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C8935DEE-1FC5-4D8B-925F-27B2A19745B7}">
    <nsvFilter filterId="{E0F35E47-1E72-4CA5-93EA-453EC8745BCE}" ref="A3:N193" tableId="0"/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61C2-DDE3-4C74-BFDD-4B37D867E496}">
  <sheetPr codeName="Sheet1"/>
  <dimension ref="A1:P33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" defaultRowHeight="14.5" x14ac:dyDescent="0.35"/>
  <cols>
    <col min="1" max="1" width="41.7265625" style="3" bestFit="1" customWidth="1"/>
    <col min="2" max="2" width="19.7265625" style="3" customWidth="1"/>
    <col min="3" max="4" width="14.54296875" style="3" customWidth="1"/>
    <col min="5" max="5" width="23.7265625" style="3" customWidth="1"/>
    <col min="6" max="6" width="13" style="3" customWidth="1"/>
    <col min="7" max="7" width="12.54296875" style="3" customWidth="1"/>
    <col min="8" max="8" width="15" style="3" customWidth="1"/>
    <col min="9" max="9" width="19" style="3" customWidth="1"/>
    <col min="10" max="10" width="23" style="3" customWidth="1"/>
    <col min="11" max="11" width="36" style="3" customWidth="1"/>
    <col min="12" max="12" width="17.7265625" style="3" bestFit="1" customWidth="1"/>
    <col min="13" max="13" width="16.7265625" style="3" customWidth="1"/>
    <col min="14" max="14" width="16" style="3" customWidth="1"/>
    <col min="15" max="15" width="17" style="3" customWidth="1"/>
    <col min="16" max="16" width="11.7265625" style="3" customWidth="1"/>
    <col min="17" max="17" width="16.7265625" style="3" bestFit="1" customWidth="1"/>
    <col min="18" max="16384" width="9" style="3"/>
  </cols>
  <sheetData>
    <row r="1" spans="1:15" ht="29.25" customHeight="1" x14ac:dyDescent="0.35">
      <c r="A1" s="50" t="s">
        <v>934</v>
      </c>
      <c r="B1" s="51"/>
      <c r="C1" s="51"/>
      <c r="F1" s="30"/>
      <c r="G1" s="30" t="s">
        <v>0</v>
      </c>
      <c r="J1" s="15"/>
    </row>
    <row r="2" spans="1:15" s="1" customFormat="1" ht="18" customHeight="1" thickBot="1" x14ac:dyDescent="0.4">
      <c r="C2" s="43"/>
    </row>
    <row r="3" spans="1:15" s="1" customFormat="1" ht="47.25" customHeight="1" thickTop="1" thickBot="1" x14ac:dyDescent="0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customFormat="1" ht="29.5" thickTop="1" x14ac:dyDescent="0.35">
      <c r="A4" s="11" t="s">
        <v>32</v>
      </c>
      <c r="B4" s="2" t="s">
        <v>33</v>
      </c>
      <c r="C4" s="2" t="s">
        <v>34</v>
      </c>
      <c r="D4" s="2" t="s">
        <v>19</v>
      </c>
      <c r="E4" s="2" t="s">
        <v>30</v>
      </c>
      <c r="F4" s="4">
        <v>45873</v>
      </c>
      <c r="G4" s="4">
        <f t="shared" ref="G4:G5" si="0">F4+120</f>
        <v>45993</v>
      </c>
      <c r="H4" s="2" t="s">
        <v>21</v>
      </c>
      <c r="I4" s="2" t="s">
        <v>22</v>
      </c>
      <c r="J4" s="5">
        <v>129231160</v>
      </c>
      <c r="K4" s="5" t="s">
        <v>23</v>
      </c>
      <c r="L4" s="6">
        <v>7588</v>
      </c>
      <c r="M4" s="2" t="s">
        <v>24</v>
      </c>
      <c r="N4" s="2" t="s">
        <v>25</v>
      </c>
      <c r="O4" s="4" t="s">
        <v>23</v>
      </c>
    </row>
    <row r="5" spans="1:15" customFormat="1" ht="29" x14ac:dyDescent="0.35">
      <c r="A5" s="11" t="s">
        <v>35</v>
      </c>
      <c r="B5" s="2" t="s">
        <v>36</v>
      </c>
      <c r="C5" s="2" t="s">
        <v>37</v>
      </c>
      <c r="D5" s="2" t="s">
        <v>38</v>
      </c>
      <c r="E5" s="2" t="s">
        <v>39</v>
      </c>
      <c r="F5" s="4">
        <v>45874</v>
      </c>
      <c r="G5" s="4">
        <f t="shared" si="0"/>
        <v>45994</v>
      </c>
      <c r="H5" s="2" t="s">
        <v>21</v>
      </c>
      <c r="I5" s="2" t="s">
        <v>22</v>
      </c>
      <c r="J5" s="5">
        <v>4742120</v>
      </c>
      <c r="K5" s="5" t="s">
        <v>23</v>
      </c>
      <c r="L5" s="6">
        <v>1930</v>
      </c>
      <c r="M5" s="2" t="s">
        <v>31</v>
      </c>
      <c r="N5" s="2" t="s">
        <v>25</v>
      </c>
      <c r="O5" s="4" t="s">
        <v>23</v>
      </c>
    </row>
    <row r="6" spans="1:15" customFormat="1" ht="29" x14ac:dyDescent="0.35">
      <c r="A6" s="47" t="s">
        <v>40</v>
      </c>
      <c r="B6" s="2" t="s">
        <v>41</v>
      </c>
      <c r="C6" s="2" t="s">
        <v>34</v>
      </c>
      <c r="D6" s="2" t="s">
        <v>19</v>
      </c>
      <c r="E6" s="2" t="s">
        <v>42</v>
      </c>
      <c r="F6" s="4">
        <v>45881</v>
      </c>
      <c r="G6" s="4">
        <f t="shared" ref="G6:G7" si="1">F6+120</f>
        <v>46001</v>
      </c>
      <c r="H6" s="2" t="s">
        <v>43</v>
      </c>
      <c r="I6" s="2" t="s">
        <v>22</v>
      </c>
      <c r="J6" s="5">
        <v>49606615</v>
      </c>
      <c r="K6" s="5" t="s">
        <v>23</v>
      </c>
      <c r="L6" s="6">
        <v>2432</v>
      </c>
      <c r="M6" s="2" t="s">
        <v>24</v>
      </c>
      <c r="N6" s="2" t="s">
        <v>25</v>
      </c>
      <c r="O6" s="4" t="s">
        <v>23</v>
      </c>
    </row>
    <row r="7" spans="1:15" s="2" customFormat="1" ht="29" x14ac:dyDescent="0.35">
      <c r="A7" s="11" t="s">
        <v>44</v>
      </c>
      <c r="B7" s="2" t="s">
        <v>45</v>
      </c>
      <c r="C7" s="2" t="s">
        <v>34</v>
      </c>
      <c r="D7" s="2" t="s">
        <v>19</v>
      </c>
      <c r="E7" s="2" t="s">
        <v>46</v>
      </c>
      <c r="F7" s="4">
        <v>45881</v>
      </c>
      <c r="G7" s="4">
        <f t="shared" si="1"/>
        <v>46001</v>
      </c>
      <c r="H7" s="2" t="s">
        <v>21</v>
      </c>
      <c r="I7" s="2" t="s">
        <v>22</v>
      </c>
      <c r="J7" s="5">
        <v>114209211</v>
      </c>
      <c r="K7" s="5" t="s">
        <v>23</v>
      </c>
      <c r="L7" s="6">
        <v>1951</v>
      </c>
      <c r="M7" s="2" t="s">
        <v>24</v>
      </c>
      <c r="N7" s="2" t="s">
        <v>25</v>
      </c>
      <c r="O7" s="4" t="s">
        <v>23</v>
      </c>
    </row>
    <row r="8" spans="1:15" s="2" customFormat="1" x14ac:dyDescent="0.35">
      <c r="A8" s="47" t="s">
        <v>47</v>
      </c>
      <c r="B8" s="2" t="s">
        <v>48</v>
      </c>
      <c r="C8" s="2" t="s">
        <v>49</v>
      </c>
      <c r="D8" s="2" t="s">
        <v>19</v>
      </c>
      <c r="E8" s="2" t="s">
        <v>50</v>
      </c>
      <c r="F8" s="4">
        <v>45882</v>
      </c>
      <c r="G8" s="4">
        <f t="shared" ref="G8" si="2">F8+120</f>
        <v>46002</v>
      </c>
      <c r="H8" s="2" t="s">
        <v>43</v>
      </c>
      <c r="I8" s="2" t="s">
        <v>22</v>
      </c>
      <c r="J8" s="9">
        <v>108472831</v>
      </c>
      <c r="K8" s="9" t="s">
        <v>23</v>
      </c>
      <c r="L8" s="10">
        <v>9150</v>
      </c>
      <c r="M8" s="2" t="s">
        <v>24</v>
      </c>
      <c r="N8" s="2" t="s">
        <v>25</v>
      </c>
      <c r="O8" s="4" t="s">
        <v>23</v>
      </c>
    </row>
    <row r="9" spans="1:15" customFormat="1" ht="29" x14ac:dyDescent="0.35">
      <c r="A9" s="36" t="s">
        <v>51</v>
      </c>
      <c r="B9" s="25" t="s">
        <v>52</v>
      </c>
      <c r="C9" s="2" t="s">
        <v>53</v>
      </c>
      <c r="D9" s="2" t="s">
        <v>54</v>
      </c>
      <c r="E9" s="2" t="s">
        <v>55</v>
      </c>
      <c r="F9" s="4">
        <v>45898</v>
      </c>
      <c r="G9" s="4">
        <f t="shared" ref="G9:G18" si="3">F9+120</f>
        <v>46018</v>
      </c>
      <c r="H9" s="2" t="s">
        <v>43</v>
      </c>
      <c r="I9" s="2" t="s">
        <v>22</v>
      </c>
      <c r="J9" s="5">
        <v>97836438</v>
      </c>
      <c r="K9" s="5" t="s">
        <v>23</v>
      </c>
      <c r="L9" s="6">
        <v>6106</v>
      </c>
      <c r="M9" s="2" t="s">
        <v>24</v>
      </c>
      <c r="N9" s="2" t="s">
        <v>25</v>
      </c>
      <c r="O9" s="4" t="s">
        <v>23</v>
      </c>
    </row>
    <row r="10" spans="1:15" customFormat="1" x14ac:dyDescent="0.35">
      <c r="A10" s="36" t="s">
        <v>56</v>
      </c>
      <c r="B10" s="25" t="s">
        <v>57</v>
      </c>
      <c r="C10" s="2" t="s">
        <v>34</v>
      </c>
      <c r="D10" s="2" t="s">
        <v>19</v>
      </c>
      <c r="E10" s="2" t="s">
        <v>58</v>
      </c>
      <c r="F10" s="4">
        <v>45910</v>
      </c>
      <c r="G10" s="4">
        <f t="shared" si="3"/>
        <v>46030</v>
      </c>
      <c r="H10" s="2" t="s">
        <v>43</v>
      </c>
      <c r="I10" s="2" t="s">
        <v>22</v>
      </c>
      <c r="J10" s="5">
        <v>27354616</v>
      </c>
      <c r="K10" s="5" t="s">
        <v>23</v>
      </c>
      <c r="L10" s="6">
        <v>1888</v>
      </c>
      <c r="M10" s="2" t="s">
        <v>31</v>
      </c>
      <c r="N10" s="2" t="s">
        <v>25</v>
      </c>
      <c r="O10" s="4" t="s">
        <v>23</v>
      </c>
    </row>
    <row r="11" spans="1:15" customFormat="1" ht="29" x14ac:dyDescent="0.35">
      <c r="A11" s="36" t="s">
        <v>59</v>
      </c>
      <c r="B11" s="25" t="s">
        <v>60</v>
      </c>
      <c r="C11" s="2" t="s">
        <v>28</v>
      </c>
      <c r="D11" s="2" t="s">
        <v>29</v>
      </c>
      <c r="E11" s="2" t="s">
        <v>61</v>
      </c>
      <c r="F11" s="4">
        <v>45915</v>
      </c>
      <c r="G11" s="4">
        <f t="shared" si="3"/>
        <v>46035</v>
      </c>
      <c r="H11" s="2" t="s">
        <v>21</v>
      </c>
      <c r="I11" s="2" t="s">
        <v>22</v>
      </c>
      <c r="J11" s="5">
        <v>634382</v>
      </c>
      <c r="K11" s="5" t="s">
        <v>23</v>
      </c>
      <c r="L11" s="6">
        <v>95</v>
      </c>
      <c r="M11" s="2" t="s">
        <v>31</v>
      </c>
      <c r="N11" s="2" t="s">
        <v>25</v>
      </c>
      <c r="O11" s="4" t="s">
        <v>23</v>
      </c>
    </row>
    <row r="12" spans="1:15" customFormat="1" ht="29" x14ac:dyDescent="0.35">
      <c r="A12" s="36" t="s">
        <v>62</v>
      </c>
      <c r="B12" s="25" t="s">
        <v>63</v>
      </c>
      <c r="C12" s="2" t="s">
        <v>34</v>
      </c>
      <c r="D12" s="2" t="s">
        <v>19</v>
      </c>
      <c r="E12" s="2" t="s">
        <v>64</v>
      </c>
      <c r="F12" s="4">
        <v>45915</v>
      </c>
      <c r="G12" s="4">
        <f t="shared" si="3"/>
        <v>46035</v>
      </c>
      <c r="H12" s="2" t="s">
        <v>21</v>
      </c>
      <c r="I12" s="2" t="s">
        <v>22</v>
      </c>
      <c r="J12" s="5">
        <v>17152445</v>
      </c>
      <c r="K12" s="5" t="s">
        <v>23</v>
      </c>
      <c r="L12" s="6">
        <v>1336</v>
      </c>
      <c r="M12" s="2" t="s">
        <v>31</v>
      </c>
      <c r="N12" s="2" t="s">
        <v>25</v>
      </c>
      <c r="O12" s="4" t="s">
        <v>23</v>
      </c>
    </row>
    <row r="13" spans="1:15" customFormat="1" x14ac:dyDescent="0.35">
      <c r="A13" s="36" t="s">
        <v>65</v>
      </c>
      <c r="B13" s="25" t="s">
        <v>66</v>
      </c>
      <c r="C13" s="2" t="s">
        <v>67</v>
      </c>
      <c r="D13" s="2" t="s">
        <v>38</v>
      </c>
      <c r="E13" s="2" t="s">
        <v>68</v>
      </c>
      <c r="F13" s="4">
        <v>45916</v>
      </c>
      <c r="G13" s="4">
        <f t="shared" si="3"/>
        <v>46036</v>
      </c>
      <c r="H13" s="2" t="s">
        <v>43</v>
      </c>
      <c r="I13" s="2" t="s">
        <v>22</v>
      </c>
      <c r="J13" s="5">
        <v>12793549</v>
      </c>
      <c r="K13" s="5" t="s">
        <v>23</v>
      </c>
      <c r="L13" s="6">
        <v>1757</v>
      </c>
      <c r="M13" s="2" t="s">
        <v>31</v>
      </c>
      <c r="N13" s="2" t="s">
        <v>25</v>
      </c>
      <c r="O13" s="4" t="s">
        <v>23</v>
      </c>
    </row>
    <row r="14" spans="1:15" customFormat="1" ht="29" x14ac:dyDescent="0.35">
      <c r="A14" s="36" t="s">
        <v>69</v>
      </c>
      <c r="B14" s="25" t="s">
        <v>70</v>
      </c>
      <c r="C14" s="2" t="s">
        <v>71</v>
      </c>
      <c r="D14" s="2" t="s">
        <v>38</v>
      </c>
      <c r="E14" s="2" t="s">
        <v>72</v>
      </c>
      <c r="F14" s="4">
        <v>45931</v>
      </c>
      <c r="G14" s="4">
        <f t="shared" si="3"/>
        <v>46051</v>
      </c>
      <c r="H14" s="2" t="s">
        <v>21</v>
      </c>
      <c r="I14" s="2" t="s">
        <v>22</v>
      </c>
      <c r="J14" s="5">
        <v>35811831</v>
      </c>
      <c r="K14" s="5" t="s">
        <v>23</v>
      </c>
      <c r="L14" s="6">
        <v>451</v>
      </c>
      <c r="M14" s="2" t="s">
        <v>31</v>
      </c>
      <c r="N14" s="2" t="s">
        <v>25</v>
      </c>
      <c r="O14" s="4" t="s">
        <v>23</v>
      </c>
    </row>
    <row r="15" spans="1:15" customFormat="1" x14ac:dyDescent="0.35">
      <c r="A15" s="36" t="s">
        <v>73</v>
      </c>
      <c r="B15" s="25" t="s">
        <v>74</v>
      </c>
      <c r="C15" s="2" t="s">
        <v>67</v>
      </c>
      <c r="D15" s="2" t="s">
        <v>38</v>
      </c>
      <c r="E15" s="2" t="s">
        <v>75</v>
      </c>
      <c r="F15" s="4">
        <v>45931</v>
      </c>
      <c r="G15" s="4">
        <f t="shared" si="3"/>
        <v>46051</v>
      </c>
      <c r="H15" s="2" t="s">
        <v>43</v>
      </c>
      <c r="I15" s="2" t="s">
        <v>22</v>
      </c>
      <c r="J15" s="5">
        <v>11024750</v>
      </c>
      <c r="K15" s="5" t="s">
        <v>23</v>
      </c>
      <c r="L15" s="6">
        <v>659</v>
      </c>
      <c r="M15" s="2" t="s">
        <v>31</v>
      </c>
      <c r="N15" s="2" t="s">
        <v>25</v>
      </c>
      <c r="O15" s="4" t="s">
        <v>23</v>
      </c>
    </row>
    <row r="16" spans="1:15" customFormat="1" ht="29" x14ac:dyDescent="0.35">
      <c r="A16" s="36" t="s">
        <v>76</v>
      </c>
      <c r="B16" s="25" t="s">
        <v>77</v>
      </c>
      <c r="C16" s="2" t="s">
        <v>78</v>
      </c>
      <c r="D16" s="2" t="s">
        <v>38</v>
      </c>
      <c r="E16" s="2" t="s">
        <v>79</v>
      </c>
      <c r="F16" s="4">
        <v>45931</v>
      </c>
      <c r="G16" s="4">
        <f t="shared" si="3"/>
        <v>46051</v>
      </c>
      <c r="H16" s="2" t="s">
        <v>21</v>
      </c>
      <c r="I16" s="2" t="s">
        <v>22</v>
      </c>
      <c r="J16" s="5">
        <v>8671493</v>
      </c>
      <c r="K16" s="5" t="s">
        <v>23</v>
      </c>
      <c r="L16" s="6">
        <v>483</v>
      </c>
      <c r="M16" s="2" t="s">
        <v>31</v>
      </c>
      <c r="N16" s="2" t="s">
        <v>25</v>
      </c>
      <c r="O16" s="4" t="s">
        <v>23</v>
      </c>
    </row>
    <row r="17" spans="1:16" customFormat="1" ht="29" x14ac:dyDescent="0.35">
      <c r="A17" s="36" t="s">
        <v>80</v>
      </c>
      <c r="B17" s="25" t="s">
        <v>81</v>
      </c>
      <c r="C17" s="2" t="s">
        <v>67</v>
      </c>
      <c r="D17" s="2" t="s">
        <v>38</v>
      </c>
      <c r="E17" s="2" t="s">
        <v>82</v>
      </c>
      <c r="F17" s="4">
        <v>45937</v>
      </c>
      <c r="G17" s="4">
        <f t="shared" si="3"/>
        <v>46057</v>
      </c>
      <c r="H17" s="2" t="s">
        <v>21</v>
      </c>
      <c r="I17" s="2" t="s">
        <v>22</v>
      </c>
      <c r="J17" s="5">
        <v>44690844</v>
      </c>
      <c r="K17" s="5" t="s">
        <v>23</v>
      </c>
      <c r="L17" s="6">
        <v>819</v>
      </c>
      <c r="M17" s="2" t="s">
        <v>31</v>
      </c>
      <c r="N17" s="2" t="s">
        <v>25</v>
      </c>
      <c r="O17" s="4" t="s">
        <v>23</v>
      </c>
    </row>
    <row r="18" spans="1:16" customFormat="1" ht="29" x14ac:dyDescent="0.35">
      <c r="A18" s="36" t="s">
        <v>83</v>
      </c>
      <c r="B18" s="25" t="s">
        <v>84</v>
      </c>
      <c r="C18" s="2" t="s">
        <v>85</v>
      </c>
      <c r="D18" s="2" t="s">
        <v>38</v>
      </c>
      <c r="E18" s="2" t="s">
        <v>86</v>
      </c>
      <c r="F18" s="4">
        <v>45937</v>
      </c>
      <c r="G18" s="4">
        <f t="shared" si="3"/>
        <v>46057</v>
      </c>
      <c r="H18" s="2" t="s">
        <v>43</v>
      </c>
      <c r="I18" s="2" t="s">
        <v>22</v>
      </c>
      <c r="J18" s="5">
        <v>12218786</v>
      </c>
      <c r="K18" s="5" t="s">
        <v>23</v>
      </c>
      <c r="L18" s="6">
        <v>1439</v>
      </c>
      <c r="M18" s="2" t="s">
        <v>31</v>
      </c>
      <c r="N18" s="2" t="s">
        <v>25</v>
      </c>
      <c r="O18" s="4" t="s">
        <v>23</v>
      </c>
    </row>
    <row r="19" spans="1:16" customFormat="1" ht="29" x14ac:dyDescent="0.35">
      <c r="A19" s="36" t="s">
        <v>87</v>
      </c>
      <c r="B19" s="25" t="s">
        <v>88</v>
      </c>
      <c r="C19" s="2" t="s">
        <v>89</v>
      </c>
      <c r="D19" s="2" t="s">
        <v>54</v>
      </c>
      <c r="E19" s="2" t="s">
        <v>90</v>
      </c>
      <c r="F19" s="4">
        <v>45938</v>
      </c>
      <c r="G19" s="4">
        <f t="shared" ref="G19:G29" si="4">F19+120</f>
        <v>46058</v>
      </c>
      <c r="H19" s="2" t="s">
        <v>21</v>
      </c>
      <c r="I19" s="2" t="s">
        <v>22</v>
      </c>
      <c r="J19" s="5">
        <v>3458771</v>
      </c>
      <c r="K19" s="5" t="s">
        <v>23</v>
      </c>
      <c r="L19" s="6">
        <v>663</v>
      </c>
      <c r="M19" s="2" t="s">
        <v>31</v>
      </c>
      <c r="N19" s="2" t="s">
        <v>25</v>
      </c>
      <c r="O19" s="4" t="s">
        <v>23</v>
      </c>
    </row>
    <row r="20" spans="1:16" s="2" customFormat="1" ht="33" customHeight="1" x14ac:dyDescent="0.35">
      <c r="A20" s="47" t="s">
        <v>91</v>
      </c>
      <c r="B20" s="2" t="s">
        <v>92</v>
      </c>
      <c r="C20" s="2" t="s">
        <v>78</v>
      </c>
      <c r="D20" s="2" t="s">
        <v>38</v>
      </c>
      <c r="E20" s="2" t="s">
        <v>93</v>
      </c>
      <c r="F20" s="4">
        <v>45950</v>
      </c>
      <c r="G20" s="4">
        <f t="shared" si="4"/>
        <v>46070</v>
      </c>
      <c r="H20" s="2" t="s">
        <v>94</v>
      </c>
      <c r="I20" s="2">
        <v>1</v>
      </c>
      <c r="J20" s="9">
        <v>12942251</v>
      </c>
      <c r="K20" s="9" t="s">
        <v>23</v>
      </c>
      <c r="L20" s="10">
        <v>395</v>
      </c>
      <c r="M20" s="2" t="s">
        <v>24</v>
      </c>
      <c r="N20" s="2" t="s">
        <v>25</v>
      </c>
      <c r="O20" s="4" t="s">
        <v>23</v>
      </c>
    </row>
    <row r="21" spans="1:16" s="2" customFormat="1" ht="43.5" x14ac:dyDescent="0.35">
      <c r="A21" s="48" t="s">
        <v>95</v>
      </c>
      <c r="B21" s="25" t="s">
        <v>96</v>
      </c>
      <c r="C21" s="2" t="s">
        <v>67</v>
      </c>
      <c r="D21" s="2" t="s">
        <v>38</v>
      </c>
      <c r="E21" s="2" t="s">
        <v>97</v>
      </c>
      <c r="F21" s="4">
        <v>45952</v>
      </c>
      <c r="G21" s="4">
        <f t="shared" si="4"/>
        <v>46072</v>
      </c>
      <c r="H21" s="2" t="s">
        <v>21</v>
      </c>
      <c r="I21" s="2" t="s">
        <v>22</v>
      </c>
      <c r="J21" s="39">
        <v>14583767</v>
      </c>
      <c r="K21" s="5" t="s">
        <v>23</v>
      </c>
      <c r="L21" s="10">
        <v>462</v>
      </c>
      <c r="M21" s="2" t="s">
        <v>31</v>
      </c>
      <c r="N21" s="2" t="s">
        <v>25</v>
      </c>
      <c r="O21" s="4" t="s">
        <v>23</v>
      </c>
    </row>
    <row r="22" spans="1:16" s="2" customFormat="1" ht="29" x14ac:dyDescent="0.35">
      <c r="A22" s="47" t="s">
        <v>98</v>
      </c>
      <c r="B22" s="2" t="s">
        <v>99</v>
      </c>
      <c r="C22" s="2" t="s">
        <v>100</v>
      </c>
      <c r="D22" s="2" t="s">
        <v>101</v>
      </c>
      <c r="E22" s="2" t="s">
        <v>102</v>
      </c>
      <c r="F22" s="4">
        <v>45954</v>
      </c>
      <c r="G22" s="4">
        <f t="shared" si="4"/>
        <v>46074</v>
      </c>
      <c r="H22" s="2" t="s">
        <v>21</v>
      </c>
      <c r="I22" s="2">
        <v>1</v>
      </c>
      <c r="J22" s="9">
        <v>7200926</v>
      </c>
      <c r="K22" s="9" t="s">
        <v>23</v>
      </c>
      <c r="L22" s="10">
        <v>449</v>
      </c>
      <c r="M22" s="2" t="s">
        <v>24</v>
      </c>
      <c r="N22" s="2" t="s">
        <v>25</v>
      </c>
      <c r="O22" s="4" t="s">
        <v>23</v>
      </c>
    </row>
    <row r="23" spans="1:16" s="2" customFormat="1" ht="29" x14ac:dyDescent="0.35">
      <c r="A23" s="47" t="s">
        <v>103</v>
      </c>
      <c r="B23" s="2" t="s">
        <v>104</v>
      </c>
      <c r="C23" s="2" t="s">
        <v>105</v>
      </c>
      <c r="D23" s="2" t="s">
        <v>19</v>
      </c>
      <c r="E23" s="2" t="s">
        <v>106</v>
      </c>
      <c r="F23" s="4">
        <v>45957</v>
      </c>
      <c r="G23" s="4">
        <f t="shared" si="4"/>
        <v>46077</v>
      </c>
      <c r="H23" s="2" t="s">
        <v>21</v>
      </c>
      <c r="I23" s="2" t="s">
        <v>22</v>
      </c>
      <c r="J23" s="9">
        <v>2496189</v>
      </c>
      <c r="K23" s="9" t="s">
        <v>23</v>
      </c>
      <c r="L23" s="10">
        <v>65</v>
      </c>
      <c r="M23" s="2" t="s">
        <v>31</v>
      </c>
      <c r="N23" s="2" t="s">
        <v>25</v>
      </c>
      <c r="O23" s="4" t="s">
        <v>23</v>
      </c>
    </row>
    <row r="24" spans="1:16" s="2" customFormat="1" ht="29" x14ac:dyDescent="0.35">
      <c r="A24" s="47" t="s">
        <v>107</v>
      </c>
      <c r="B24" s="2" t="s">
        <v>108</v>
      </c>
      <c r="C24" s="2" t="s">
        <v>109</v>
      </c>
      <c r="D24" s="2" t="s">
        <v>110</v>
      </c>
      <c r="E24" s="2" t="s">
        <v>111</v>
      </c>
      <c r="F24" s="4">
        <v>45958</v>
      </c>
      <c r="G24" s="4">
        <f t="shared" si="4"/>
        <v>46078</v>
      </c>
      <c r="H24" s="2" t="s">
        <v>21</v>
      </c>
      <c r="I24" s="2" t="s">
        <v>22</v>
      </c>
      <c r="J24" s="9">
        <v>4112479</v>
      </c>
      <c r="K24" s="9" t="s">
        <v>23</v>
      </c>
      <c r="L24" s="10">
        <v>546</v>
      </c>
      <c r="M24" s="2" t="s">
        <v>31</v>
      </c>
      <c r="N24" s="2" t="s">
        <v>25</v>
      </c>
      <c r="O24" s="4" t="s">
        <v>23</v>
      </c>
    </row>
    <row r="25" spans="1:16" s="2" customFormat="1" x14ac:dyDescent="0.35">
      <c r="A25" s="47" t="s">
        <v>112</v>
      </c>
      <c r="B25" s="2" t="s">
        <v>113</v>
      </c>
      <c r="C25" s="2" t="s">
        <v>114</v>
      </c>
      <c r="D25" s="2" t="s">
        <v>101</v>
      </c>
      <c r="E25" s="2" t="s">
        <v>61</v>
      </c>
      <c r="F25" s="4">
        <v>45958</v>
      </c>
      <c r="G25" s="4">
        <f t="shared" si="4"/>
        <v>46078</v>
      </c>
      <c r="H25" s="2" t="s">
        <v>43</v>
      </c>
      <c r="I25" s="2" t="s">
        <v>22</v>
      </c>
      <c r="J25" s="9">
        <v>5689753</v>
      </c>
      <c r="K25" s="9" t="s">
        <v>23</v>
      </c>
      <c r="L25" s="10">
        <v>566</v>
      </c>
      <c r="M25" s="2" t="s">
        <v>31</v>
      </c>
      <c r="N25" s="2" t="s">
        <v>25</v>
      </c>
      <c r="O25" s="4" t="s">
        <v>23</v>
      </c>
    </row>
    <row r="26" spans="1:16" s="2" customFormat="1" ht="29" x14ac:dyDescent="0.35">
      <c r="A26" s="47" t="s">
        <v>115</v>
      </c>
      <c r="B26" s="2" t="s">
        <v>116</v>
      </c>
      <c r="C26" s="2" t="s">
        <v>117</v>
      </c>
      <c r="D26" s="2" t="s">
        <v>54</v>
      </c>
      <c r="E26" s="2" t="s">
        <v>118</v>
      </c>
      <c r="F26" s="4">
        <v>45959</v>
      </c>
      <c r="G26" s="4">
        <f t="shared" si="4"/>
        <v>46079</v>
      </c>
      <c r="H26" s="2" t="s">
        <v>21</v>
      </c>
      <c r="I26" s="2" t="s">
        <v>22</v>
      </c>
      <c r="J26" s="9">
        <v>4157296</v>
      </c>
      <c r="K26" s="9" t="s">
        <v>23</v>
      </c>
      <c r="L26" s="10">
        <v>1058</v>
      </c>
      <c r="M26" s="2" t="s">
        <v>31</v>
      </c>
      <c r="N26" s="2" t="s">
        <v>25</v>
      </c>
      <c r="O26" s="4" t="s">
        <v>23</v>
      </c>
    </row>
    <row r="27" spans="1:16" customFormat="1" ht="29" x14ac:dyDescent="0.35">
      <c r="A27" s="36" t="s">
        <v>119</v>
      </c>
      <c r="B27" s="2" t="s">
        <v>120</v>
      </c>
      <c r="C27" s="2" t="s">
        <v>34</v>
      </c>
      <c r="D27" s="2" t="s">
        <v>19</v>
      </c>
      <c r="E27" s="2" t="s">
        <v>121</v>
      </c>
      <c r="F27" s="4">
        <v>45966</v>
      </c>
      <c r="G27" s="4">
        <f t="shared" si="4"/>
        <v>46086</v>
      </c>
      <c r="H27" s="2" t="s">
        <v>21</v>
      </c>
      <c r="I27" s="2" t="s">
        <v>22</v>
      </c>
      <c r="J27" s="5">
        <v>77782725</v>
      </c>
      <c r="K27" s="5" t="s">
        <v>23</v>
      </c>
      <c r="L27" s="6">
        <v>3609</v>
      </c>
      <c r="M27" s="2" t="s">
        <v>24</v>
      </c>
      <c r="N27" s="2" t="s">
        <v>25</v>
      </c>
      <c r="O27" s="4" t="s">
        <v>23</v>
      </c>
      <c r="P27" s="20"/>
    </row>
    <row r="28" spans="1:16" s="25" customFormat="1" ht="29" x14ac:dyDescent="0.35">
      <c r="A28" s="32" t="s">
        <v>122</v>
      </c>
      <c r="B28" s="25" t="s">
        <v>123</v>
      </c>
      <c r="C28" s="2" t="s">
        <v>85</v>
      </c>
      <c r="D28" s="25" t="s">
        <v>38</v>
      </c>
      <c r="E28" s="2" t="s">
        <v>124</v>
      </c>
      <c r="F28" s="4">
        <v>45968</v>
      </c>
      <c r="G28" s="4">
        <f t="shared" si="4"/>
        <v>46088</v>
      </c>
      <c r="H28" s="2" t="s">
        <v>21</v>
      </c>
      <c r="I28" s="25" t="s">
        <v>22</v>
      </c>
      <c r="J28" s="5">
        <v>2184991</v>
      </c>
      <c r="K28" s="5" t="s">
        <v>23</v>
      </c>
      <c r="L28" s="6">
        <v>163</v>
      </c>
      <c r="M28" s="25" t="s">
        <v>24</v>
      </c>
      <c r="N28" s="2" t="s">
        <v>25</v>
      </c>
      <c r="O28" s="4" t="s">
        <v>23</v>
      </c>
    </row>
    <row r="29" spans="1:16" s="2" customFormat="1" ht="29" x14ac:dyDescent="0.35">
      <c r="A29" s="3" t="s">
        <v>126</v>
      </c>
      <c r="B29" s="25" t="s">
        <v>127</v>
      </c>
      <c r="C29" s="2" t="s">
        <v>34</v>
      </c>
      <c r="D29" s="25" t="s">
        <v>19</v>
      </c>
      <c r="E29" s="2" t="s">
        <v>128</v>
      </c>
      <c r="F29" s="4">
        <v>45979</v>
      </c>
      <c r="G29" s="4">
        <f t="shared" si="4"/>
        <v>46099</v>
      </c>
      <c r="H29" s="2" t="s">
        <v>43</v>
      </c>
      <c r="I29" s="25" t="s">
        <v>22</v>
      </c>
      <c r="J29" s="39">
        <v>8433136</v>
      </c>
      <c r="K29" s="5" t="s">
        <v>23</v>
      </c>
      <c r="L29" s="10">
        <v>101</v>
      </c>
      <c r="M29" s="2" t="s">
        <v>24</v>
      </c>
      <c r="N29" s="2" t="s">
        <v>25</v>
      </c>
      <c r="O29" s="4" t="s">
        <v>23</v>
      </c>
    </row>
    <row r="30" spans="1:16" s="2" customFormat="1" x14ac:dyDescent="0.35">
      <c r="A30" s="3"/>
      <c r="B30" s="25"/>
      <c r="D30" s="25"/>
      <c r="F30" s="4"/>
      <c r="G30" s="4"/>
      <c r="I30" s="25"/>
      <c r="J30" s="39"/>
      <c r="K30" s="5"/>
      <c r="L30" s="10"/>
      <c r="O30" s="4"/>
    </row>
    <row r="31" spans="1:16" ht="24.75" customHeight="1" x14ac:dyDescent="0.35">
      <c r="A31" s="49" t="s">
        <v>129</v>
      </c>
      <c r="B31" s="49"/>
      <c r="C31" s="49"/>
      <c r="D31" s="49"/>
      <c r="J31" s="22"/>
    </row>
    <row r="32" spans="1:16" ht="33.75" customHeight="1" x14ac:dyDescent="0.35">
      <c r="A32" s="49"/>
      <c r="B32" s="49"/>
      <c r="C32" s="49"/>
      <c r="D32" s="49"/>
    </row>
    <row r="33" spans="1:4" ht="21" customHeight="1" x14ac:dyDescent="0.35">
      <c r="A33" s="49"/>
      <c r="B33" s="49"/>
      <c r="C33" s="49"/>
      <c r="D33" s="49"/>
    </row>
  </sheetData>
  <autoFilter ref="A3:Q3" xr:uid="{985F61C2-DDE3-4C74-BFDD-4B37D867E496}"/>
  <mergeCells count="3">
    <mergeCell ref="A31:D32"/>
    <mergeCell ref="A1:C1"/>
    <mergeCell ref="A33:D33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35E47-1E72-4CA5-93EA-453EC8745BCE}">
  <sheetPr codeName="Sheet2" filterMode="1">
    <pageSetUpPr fitToPage="1"/>
  </sheetPr>
  <dimension ref="A1:P190"/>
  <sheetViews>
    <sheetView zoomScaleNormal="100" workbookViewId="0">
      <pane ySplit="3" topLeftCell="A4" activePane="bottomLeft" state="frozen"/>
      <selection activeCell="B1" sqref="B1"/>
      <selection pane="bottomLeft" activeCell="A2" sqref="A2"/>
    </sheetView>
  </sheetViews>
  <sheetFormatPr defaultRowHeight="14.5" x14ac:dyDescent="0.35"/>
  <cols>
    <col min="1" max="1" width="40.7265625" customWidth="1"/>
    <col min="2" max="2" width="16.26953125" customWidth="1"/>
    <col min="3" max="3" width="14.26953125" customWidth="1"/>
    <col min="4" max="4" width="15" customWidth="1"/>
    <col min="5" max="5" width="18" customWidth="1"/>
    <col min="6" max="6" width="23.26953125" customWidth="1"/>
    <col min="7" max="7" width="22.7265625" customWidth="1"/>
    <col min="8" max="8" width="22" customWidth="1"/>
    <col min="9" max="9" width="28" customWidth="1"/>
    <col min="10" max="10" width="36.7265625" customWidth="1"/>
    <col min="11" max="11" width="22.7265625" customWidth="1"/>
    <col min="12" max="12" width="22" customWidth="1"/>
    <col min="13" max="13" width="17" customWidth="1"/>
    <col min="14" max="14" width="19" customWidth="1"/>
    <col min="15" max="15" width="18.7265625" customWidth="1"/>
  </cols>
  <sheetData>
    <row r="1" spans="1:14" s="3" customFormat="1" ht="29.25" customHeight="1" x14ac:dyDescent="0.35">
      <c r="A1" s="50" t="s">
        <v>935</v>
      </c>
      <c r="B1" s="51"/>
      <c r="C1" s="51"/>
      <c r="D1" s="51"/>
      <c r="E1" s="51"/>
      <c r="F1" s="51"/>
      <c r="G1" s="51"/>
      <c r="I1" s="30"/>
    </row>
    <row r="2" spans="1:14" s="1" customFormat="1" ht="18" customHeight="1" thickBot="1" x14ac:dyDescent="0.4"/>
    <row r="3" spans="1:14" s="7" customFormat="1" ht="30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1" t="s">
        <v>10</v>
      </c>
      <c r="J3" s="1" t="s">
        <v>130</v>
      </c>
      <c r="K3" s="7" t="s">
        <v>12</v>
      </c>
      <c r="L3" s="7" t="s">
        <v>13</v>
      </c>
      <c r="M3" s="7" t="s">
        <v>131</v>
      </c>
      <c r="N3" s="7" t="s">
        <v>132</v>
      </c>
    </row>
    <row r="4" spans="1:14" s="2" customFormat="1" ht="25.5" customHeight="1" x14ac:dyDescent="0.35">
      <c r="A4" s="34" t="s">
        <v>133</v>
      </c>
      <c r="B4" s="2" t="s">
        <v>134</v>
      </c>
      <c r="C4" s="2" t="s">
        <v>34</v>
      </c>
      <c r="D4" s="2" t="s">
        <v>19</v>
      </c>
      <c r="E4" s="2" t="s">
        <v>135</v>
      </c>
      <c r="F4" s="4">
        <v>44431</v>
      </c>
      <c r="G4" s="2" t="s">
        <v>21</v>
      </c>
      <c r="H4" s="2">
        <v>1</v>
      </c>
      <c r="I4" s="9">
        <v>110212179</v>
      </c>
      <c r="J4" s="9">
        <v>112601995.45</v>
      </c>
      <c r="K4" s="10">
        <v>1752</v>
      </c>
      <c r="L4" s="2" t="s">
        <v>31</v>
      </c>
      <c r="M4" s="4">
        <v>44551</v>
      </c>
      <c r="N4" s="4">
        <v>44575</v>
      </c>
    </row>
    <row r="5" spans="1:14" s="2" customFormat="1" ht="45" customHeight="1" x14ac:dyDescent="0.35">
      <c r="A5" s="34" t="s">
        <v>136</v>
      </c>
      <c r="B5" s="2" t="s">
        <v>137</v>
      </c>
      <c r="C5" s="2" t="s">
        <v>138</v>
      </c>
      <c r="D5" s="2" t="s">
        <v>38</v>
      </c>
      <c r="E5" s="2" t="s">
        <v>139</v>
      </c>
      <c r="F5" s="4">
        <v>44440</v>
      </c>
      <c r="G5" s="2" t="s">
        <v>21</v>
      </c>
      <c r="H5" s="2">
        <v>1</v>
      </c>
      <c r="I5" s="9">
        <v>13463736</v>
      </c>
      <c r="J5" s="9">
        <v>13882182.65</v>
      </c>
      <c r="K5" s="10">
        <v>682</v>
      </c>
      <c r="L5" s="2" t="s">
        <v>31</v>
      </c>
      <c r="M5" s="4">
        <v>44553</v>
      </c>
      <c r="N5" s="4">
        <v>44588</v>
      </c>
    </row>
    <row r="6" spans="1:14" s="2" customFormat="1" ht="29" x14ac:dyDescent="0.35">
      <c r="A6" s="34" t="s">
        <v>140</v>
      </c>
      <c r="B6" s="2" t="s">
        <v>141</v>
      </c>
      <c r="C6" s="2" t="s">
        <v>78</v>
      </c>
      <c r="D6" s="2" t="s">
        <v>38</v>
      </c>
      <c r="E6" s="2" t="s">
        <v>142</v>
      </c>
      <c r="F6" s="4">
        <v>44462</v>
      </c>
      <c r="G6" s="2" t="s">
        <v>21</v>
      </c>
      <c r="H6" s="2">
        <v>1</v>
      </c>
      <c r="I6" s="9">
        <v>59880146</v>
      </c>
      <c r="J6" s="9">
        <v>61757292.259999998</v>
      </c>
      <c r="K6" s="10">
        <v>821</v>
      </c>
      <c r="L6" s="2" t="s">
        <v>31</v>
      </c>
      <c r="M6" s="4">
        <v>44579</v>
      </c>
      <c r="N6" s="4">
        <v>44606</v>
      </c>
    </row>
    <row r="7" spans="1:14" s="2" customFormat="1" x14ac:dyDescent="0.35">
      <c r="A7" s="34" t="s">
        <v>143</v>
      </c>
      <c r="B7" s="2" t="s">
        <v>144</v>
      </c>
      <c r="C7" s="2" t="s">
        <v>34</v>
      </c>
      <c r="D7" s="2" t="s">
        <v>19</v>
      </c>
      <c r="E7" s="2" t="s">
        <v>145</v>
      </c>
      <c r="F7" s="4">
        <v>44512</v>
      </c>
      <c r="G7" s="2" t="s">
        <v>94</v>
      </c>
      <c r="H7" s="2">
        <v>1</v>
      </c>
      <c r="I7" s="9">
        <v>710402487</v>
      </c>
      <c r="J7" s="9">
        <f>812259661.22-116663.79</f>
        <v>812142997.43000007</v>
      </c>
      <c r="K7" s="10">
        <v>3804</v>
      </c>
      <c r="L7" s="4" t="s">
        <v>24</v>
      </c>
      <c r="M7" s="4">
        <v>44580</v>
      </c>
      <c r="N7" s="4">
        <v>44609</v>
      </c>
    </row>
    <row r="8" spans="1:14" s="2" customFormat="1" ht="43.5" x14ac:dyDescent="0.35">
      <c r="A8" s="34" t="s">
        <v>146</v>
      </c>
      <c r="B8" s="2" t="s">
        <v>147</v>
      </c>
      <c r="C8" s="2" t="s">
        <v>34</v>
      </c>
      <c r="D8" s="2" t="s">
        <v>19</v>
      </c>
      <c r="E8" s="2" t="s">
        <v>148</v>
      </c>
      <c r="F8" s="4">
        <v>44466</v>
      </c>
      <c r="G8" s="2" t="s">
        <v>94</v>
      </c>
      <c r="H8" s="2">
        <v>1</v>
      </c>
      <c r="I8" s="9">
        <v>97988851</v>
      </c>
      <c r="J8" s="9">
        <v>100487608.40000001</v>
      </c>
      <c r="K8" s="10">
        <v>1058</v>
      </c>
      <c r="L8" s="2" t="s">
        <v>149</v>
      </c>
      <c r="M8" s="4">
        <v>44585</v>
      </c>
      <c r="N8" s="4">
        <v>44610</v>
      </c>
    </row>
    <row r="9" spans="1:14" s="2" customFormat="1" ht="29" x14ac:dyDescent="0.35">
      <c r="A9" s="34" t="s">
        <v>150</v>
      </c>
      <c r="B9" s="2" t="s">
        <v>151</v>
      </c>
      <c r="C9" s="2" t="s">
        <v>34</v>
      </c>
      <c r="D9" s="2" t="s">
        <v>19</v>
      </c>
      <c r="E9" s="2" t="s">
        <v>30</v>
      </c>
      <c r="F9" s="4">
        <v>44551</v>
      </c>
      <c r="G9" s="2" t="s">
        <v>94</v>
      </c>
      <c r="H9" s="2">
        <v>1</v>
      </c>
      <c r="I9" s="9">
        <v>6624088</v>
      </c>
      <c r="J9" s="9">
        <v>8190653.0800000001</v>
      </c>
      <c r="K9" s="10">
        <v>78</v>
      </c>
      <c r="L9" s="2" t="s">
        <v>24</v>
      </c>
      <c r="M9" s="4">
        <v>44634</v>
      </c>
      <c r="N9" s="4">
        <v>44664</v>
      </c>
    </row>
    <row r="10" spans="1:14" s="2" customFormat="1" x14ac:dyDescent="0.35">
      <c r="A10" s="34" t="s">
        <v>152</v>
      </c>
      <c r="B10" s="2" t="s">
        <v>153</v>
      </c>
      <c r="C10" s="2" t="s">
        <v>34</v>
      </c>
      <c r="D10" s="2" t="s">
        <v>19</v>
      </c>
      <c r="E10" s="2" t="s">
        <v>30</v>
      </c>
      <c r="F10" s="4">
        <v>44553</v>
      </c>
      <c r="G10" s="2" t="s">
        <v>94</v>
      </c>
      <c r="H10" s="2">
        <v>1</v>
      </c>
      <c r="I10" s="9">
        <v>217652416</v>
      </c>
      <c r="J10" s="9">
        <f>229828107.72-4058516.25</f>
        <v>225769591.47</v>
      </c>
      <c r="K10" s="10">
        <v>2172</v>
      </c>
      <c r="L10" s="2" t="s">
        <v>24</v>
      </c>
      <c r="M10" s="4">
        <v>44634</v>
      </c>
      <c r="N10" s="4">
        <v>44664</v>
      </c>
    </row>
    <row r="11" spans="1:14" s="2" customFormat="1" x14ac:dyDescent="0.35">
      <c r="A11" s="34" t="s">
        <v>154</v>
      </c>
      <c r="B11" s="2" t="s">
        <v>155</v>
      </c>
      <c r="C11" s="2" t="s">
        <v>34</v>
      </c>
      <c r="D11" s="2" t="s">
        <v>19</v>
      </c>
      <c r="E11" s="2" t="s">
        <v>148</v>
      </c>
      <c r="F11" s="4">
        <v>44531</v>
      </c>
      <c r="G11" s="4" t="s">
        <v>94</v>
      </c>
      <c r="H11" s="2">
        <v>1</v>
      </c>
      <c r="I11" s="9">
        <f>490608022-206688</f>
        <v>490401334</v>
      </c>
      <c r="J11" s="9">
        <f>516930153.51-232729.44</f>
        <v>516697424.06999999</v>
      </c>
      <c r="K11" s="10">
        <v>3610</v>
      </c>
      <c r="L11" s="2" t="s">
        <v>24</v>
      </c>
      <c r="M11" s="4">
        <v>44651</v>
      </c>
      <c r="N11" s="4">
        <v>44683</v>
      </c>
    </row>
    <row r="12" spans="1:14" s="2" customFormat="1" x14ac:dyDescent="0.35">
      <c r="A12" s="34" t="s">
        <v>156</v>
      </c>
      <c r="B12" s="2" t="s">
        <v>157</v>
      </c>
      <c r="C12" s="2" t="s">
        <v>138</v>
      </c>
      <c r="D12" s="2" t="s">
        <v>38</v>
      </c>
      <c r="E12" s="2" t="s">
        <v>158</v>
      </c>
      <c r="F12" s="4">
        <v>44551</v>
      </c>
      <c r="G12" s="2" t="s">
        <v>94</v>
      </c>
      <c r="H12" s="2">
        <v>1</v>
      </c>
      <c r="I12" s="9">
        <v>46262793</v>
      </c>
      <c r="J12" s="9">
        <v>47587377.689999998</v>
      </c>
      <c r="K12" s="10">
        <v>379</v>
      </c>
      <c r="L12" s="2" t="s">
        <v>24</v>
      </c>
      <c r="M12" s="4">
        <v>44652</v>
      </c>
      <c r="N12" s="4">
        <v>44679</v>
      </c>
    </row>
    <row r="13" spans="1:14" s="2" customFormat="1" x14ac:dyDescent="0.35">
      <c r="A13" s="34" t="s">
        <v>159</v>
      </c>
      <c r="B13" s="2" t="s">
        <v>160</v>
      </c>
      <c r="C13" s="2" t="s">
        <v>34</v>
      </c>
      <c r="D13" s="2" t="s">
        <v>110</v>
      </c>
      <c r="E13" s="2" t="s">
        <v>161</v>
      </c>
      <c r="F13" s="4">
        <v>44553</v>
      </c>
      <c r="G13" s="2" t="s">
        <v>94</v>
      </c>
      <c r="H13" s="2">
        <v>1</v>
      </c>
      <c r="I13" s="9">
        <v>134286984</v>
      </c>
      <c r="J13" s="9">
        <v>138437685.97999999</v>
      </c>
      <c r="K13" s="10">
        <v>1572</v>
      </c>
      <c r="L13" s="2" t="s">
        <v>24</v>
      </c>
      <c r="M13" s="4">
        <v>44652</v>
      </c>
      <c r="N13" s="4">
        <v>44679</v>
      </c>
    </row>
    <row r="14" spans="1:14" s="2" customFormat="1" ht="43.5" x14ac:dyDescent="0.35">
      <c r="A14" s="34" t="s">
        <v>162</v>
      </c>
      <c r="B14" s="2" t="s">
        <v>163</v>
      </c>
      <c r="C14" s="2" t="s">
        <v>164</v>
      </c>
      <c r="D14" s="2" t="s">
        <v>110</v>
      </c>
      <c r="E14" s="2" t="s">
        <v>165</v>
      </c>
      <c r="F14" s="4">
        <v>44551</v>
      </c>
      <c r="G14" s="2" t="s">
        <v>94</v>
      </c>
      <c r="H14" s="2">
        <v>1</v>
      </c>
      <c r="I14" s="9">
        <v>103855852</v>
      </c>
      <c r="J14" s="9">
        <v>118972751.13</v>
      </c>
      <c r="K14" s="10">
        <v>563</v>
      </c>
      <c r="L14" s="2" t="s">
        <v>24</v>
      </c>
      <c r="M14" s="4">
        <v>44669</v>
      </c>
      <c r="N14" s="4">
        <v>44699</v>
      </c>
    </row>
    <row r="15" spans="1:14" s="2" customFormat="1" ht="29" x14ac:dyDescent="0.35">
      <c r="A15" s="34" t="s">
        <v>166</v>
      </c>
      <c r="B15" s="2" t="s">
        <v>167</v>
      </c>
      <c r="C15" s="2" t="s">
        <v>164</v>
      </c>
      <c r="D15" s="2" t="s">
        <v>110</v>
      </c>
      <c r="E15" s="2" t="s">
        <v>165</v>
      </c>
      <c r="F15" s="4">
        <v>44551</v>
      </c>
      <c r="G15" s="2" t="s">
        <v>94</v>
      </c>
      <c r="H15" s="2">
        <v>1</v>
      </c>
      <c r="I15" s="9">
        <v>41171818</v>
      </c>
      <c r="J15" s="9">
        <v>59096600.109999999</v>
      </c>
      <c r="K15" s="10">
        <v>535</v>
      </c>
      <c r="L15" s="2" t="s">
        <v>24</v>
      </c>
      <c r="M15" s="4">
        <v>44669</v>
      </c>
      <c r="N15" s="4">
        <v>44699</v>
      </c>
    </row>
    <row r="16" spans="1:14" s="2" customFormat="1" x14ac:dyDescent="0.35">
      <c r="A16" s="34" t="s">
        <v>168</v>
      </c>
      <c r="B16" s="2" t="s">
        <v>169</v>
      </c>
      <c r="C16" s="2" t="s">
        <v>34</v>
      </c>
      <c r="D16" s="2" t="s">
        <v>19</v>
      </c>
      <c r="E16" s="2" t="s">
        <v>170</v>
      </c>
      <c r="F16" s="4">
        <v>44560</v>
      </c>
      <c r="G16" s="2" t="s">
        <v>94</v>
      </c>
      <c r="H16" s="2">
        <v>1</v>
      </c>
      <c r="I16" s="9">
        <v>152350197</v>
      </c>
      <c r="J16" s="9">
        <v>166819234.31999999</v>
      </c>
      <c r="K16" s="10">
        <v>891</v>
      </c>
      <c r="L16" s="2" t="s">
        <v>24</v>
      </c>
      <c r="M16" s="4">
        <v>44669</v>
      </c>
      <c r="N16" s="4">
        <v>44699</v>
      </c>
    </row>
    <row r="17" spans="1:14" s="2" customFormat="1" ht="43.5" x14ac:dyDescent="0.35">
      <c r="A17" s="34" t="s">
        <v>171</v>
      </c>
      <c r="B17" s="2" t="s">
        <v>172</v>
      </c>
      <c r="C17" s="2" t="s">
        <v>164</v>
      </c>
      <c r="D17" s="2" t="s">
        <v>110</v>
      </c>
      <c r="E17" s="2" t="s">
        <v>173</v>
      </c>
      <c r="F17" s="4">
        <v>44558</v>
      </c>
      <c r="G17" s="2" t="s">
        <v>21</v>
      </c>
      <c r="H17" s="2">
        <v>2</v>
      </c>
      <c r="I17" s="9">
        <v>1245522481</v>
      </c>
      <c r="J17" s="9">
        <v>1288094967.96</v>
      </c>
      <c r="K17" s="10">
        <v>31715</v>
      </c>
      <c r="L17" s="2" t="s">
        <v>31</v>
      </c>
      <c r="M17" s="4">
        <v>44678</v>
      </c>
      <c r="N17" s="4">
        <v>44705</v>
      </c>
    </row>
    <row r="18" spans="1:14" s="2" customFormat="1" x14ac:dyDescent="0.35">
      <c r="A18" s="34" t="s">
        <v>174</v>
      </c>
      <c r="B18" s="2" t="s">
        <v>175</v>
      </c>
      <c r="C18" s="2" t="s">
        <v>164</v>
      </c>
      <c r="D18" s="2" t="s">
        <v>110</v>
      </c>
      <c r="E18" s="2" t="s">
        <v>176</v>
      </c>
      <c r="F18" s="4">
        <v>44558</v>
      </c>
      <c r="G18" s="2" t="s">
        <v>21</v>
      </c>
      <c r="H18" s="2">
        <v>2</v>
      </c>
      <c r="I18" s="9">
        <v>425464313</v>
      </c>
      <c r="J18" s="9">
        <v>440006863.76999998</v>
      </c>
      <c r="K18" s="10">
        <v>9854</v>
      </c>
      <c r="L18" s="2" t="s">
        <v>31</v>
      </c>
      <c r="M18" s="4">
        <v>44678</v>
      </c>
      <c r="N18" s="4">
        <v>44705</v>
      </c>
    </row>
    <row r="19" spans="1:14" s="2" customFormat="1" ht="29" x14ac:dyDescent="0.35">
      <c r="A19" s="34" t="s">
        <v>177</v>
      </c>
      <c r="B19" s="2" t="s">
        <v>178</v>
      </c>
      <c r="C19" s="2" t="s">
        <v>179</v>
      </c>
      <c r="D19" s="2" t="s">
        <v>101</v>
      </c>
      <c r="E19" s="2" t="s">
        <v>180</v>
      </c>
      <c r="F19" s="4">
        <v>44559</v>
      </c>
      <c r="G19" s="4" t="s">
        <v>94</v>
      </c>
      <c r="H19" s="2">
        <v>1</v>
      </c>
      <c r="I19" s="9">
        <v>10874298</v>
      </c>
      <c r="J19" s="9">
        <v>12859848.93</v>
      </c>
      <c r="K19" s="10">
        <v>152</v>
      </c>
      <c r="L19" s="9" t="s">
        <v>24</v>
      </c>
      <c r="M19" s="4">
        <v>44679</v>
      </c>
      <c r="N19" s="4">
        <v>44707</v>
      </c>
    </row>
    <row r="20" spans="1:14" s="2" customFormat="1" x14ac:dyDescent="0.35">
      <c r="A20" s="34" t="s">
        <v>181</v>
      </c>
      <c r="B20" s="2" t="s">
        <v>182</v>
      </c>
      <c r="C20" s="2" t="s">
        <v>183</v>
      </c>
      <c r="D20" s="2" t="s">
        <v>38</v>
      </c>
      <c r="E20" s="2" t="s">
        <v>184</v>
      </c>
      <c r="F20" s="4">
        <v>44560</v>
      </c>
      <c r="G20" s="2" t="s">
        <v>94</v>
      </c>
      <c r="H20" s="2">
        <v>1</v>
      </c>
      <c r="I20" s="9">
        <v>10995762</v>
      </c>
      <c r="J20" s="9">
        <v>16144688.15</v>
      </c>
      <c r="K20" s="10">
        <v>195</v>
      </c>
      <c r="L20" s="2" t="s">
        <v>31</v>
      </c>
      <c r="M20" s="4">
        <v>44680</v>
      </c>
      <c r="N20" s="4">
        <v>44705</v>
      </c>
    </row>
    <row r="21" spans="1:14" s="2" customFormat="1" x14ac:dyDescent="0.35">
      <c r="A21" s="34" t="s">
        <v>185</v>
      </c>
      <c r="B21" s="2" t="s">
        <v>186</v>
      </c>
      <c r="C21" s="2" t="s">
        <v>183</v>
      </c>
      <c r="D21" s="2" t="s">
        <v>38</v>
      </c>
      <c r="E21" s="2" t="s">
        <v>184</v>
      </c>
      <c r="F21" s="4">
        <v>44560</v>
      </c>
      <c r="G21" s="2" t="s">
        <v>94</v>
      </c>
      <c r="H21" s="2">
        <v>1</v>
      </c>
      <c r="I21" s="9">
        <v>3751002</v>
      </c>
      <c r="J21" s="9">
        <v>4527888</v>
      </c>
      <c r="K21" s="10">
        <v>51</v>
      </c>
      <c r="L21" s="2" t="s">
        <v>31</v>
      </c>
      <c r="M21" s="4">
        <v>44680</v>
      </c>
      <c r="N21" s="4">
        <v>44705</v>
      </c>
    </row>
    <row r="22" spans="1:14" s="2" customFormat="1" ht="43.5" x14ac:dyDescent="0.35">
      <c r="A22" s="34" t="s">
        <v>187</v>
      </c>
      <c r="B22" s="2" t="s">
        <v>188</v>
      </c>
      <c r="C22" s="2" t="s">
        <v>100</v>
      </c>
      <c r="D22" s="2" t="s">
        <v>54</v>
      </c>
      <c r="E22" s="2" t="s">
        <v>46</v>
      </c>
      <c r="F22" s="4">
        <v>44560</v>
      </c>
      <c r="G22" s="2" t="s">
        <v>21</v>
      </c>
      <c r="H22" s="2">
        <v>2</v>
      </c>
      <c r="I22" s="9">
        <v>1200732293</v>
      </c>
      <c r="J22" s="9">
        <v>1242121641.98</v>
      </c>
      <c r="K22" s="10">
        <v>51500</v>
      </c>
      <c r="L22" s="2" t="s">
        <v>31</v>
      </c>
      <c r="M22" s="4">
        <v>44680</v>
      </c>
      <c r="N22" s="4">
        <v>44707</v>
      </c>
    </row>
    <row r="23" spans="1:14" s="2" customFormat="1" ht="29" x14ac:dyDescent="0.35">
      <c r="A23" s="34" t="s">
        <v>189</v>
      </c>
      <c r="B23" s="2" t="s">
        <v>190</v>
      </c>
      <c r="C23" s="2" t="s">
        <v>34</v>
      </c>
      <c r="D23" s="2" t="s">
        <v>19</v>
      </c>
      <c r="E23" s="2" t="s">
        <v>191</v>
      </c>
      <c r="F23" s="4">
        <v>44572</v>
      </c>
      <c r="G23" s="2" t="s">
        <v>94</v>
      </c>
      <c r="H23" s="2">
        <v>1</v>
      </c>
      <c r="I23" s="9">
        <v>655771967</v>
      </c>
      <c r="J23" s="9">
        <v>689801639.75</v>
      </c>
      <c r="K23" s="10">
        <v>6121</v>
      </c>
      <c r="L23" s="2" t="s">
        <v>24</v>
      </c>
      <c r="M23" s="4">
        <v>44680</v>
      </c>
      <c r="N23" s="4">
        <v>44707</v>
      </c>
    </row>
    <row r="24" spans="1:14" s="2" customFormat="1" ht="29" x14ac:dyDescent="0.35">
      <c r="A24" s="34" t="s">
        <v>192</v>
      </c>
      <c r="B24" s="2" t="s">
        <v>193</v>
      </c>
      <c r="C24" s="2" t="s">
        <v>34</v>
      </c>
      <c r="D24" s="2" t="s">
        <v>19</v>
      </c>
      <c r="E24" s="2" t="s">
        <v>30</v>
      </c>
      <c r="F24" s="4">
        <v>44564</v>
      </c>
      <c r="G24" s="2" t="s">
        <v>194</v>
      </c>
      <c r="H24" s="2">
        <v>2</v>
      </c>
      <c r="I24" s="9">
        <v>116915963</v>
      </c>
      <c r="J24" s="9">
        <v>136099518.88999999</v>
      </c>
      <c r="K24" s="10">
        <v>2003</v>
      </c>
      <c r="L24" s="2" t="s">
        <v>31</v>
      </c>
      <c r="M24" s="4">
        <v>44684</v>
      </c>
      <c r="N24" s="4">
        <v>44712</v>
      </c>
    </row>
    <row r="25" spans="1:14" s="2" customFormat="1" ht="29" x14ac:dyDescent="0.35">
      <c r="A25" s="34" t="s">
        <v>195</v>
      </c>
      <c r="B25" s="2" t="s">
        <v>196</v>
      </c>
      <c r="C25" s="2" t="s">
        <v>197</v>
      </c>
      <c r="D25" s="2" t="s">
        <v>38</v>
      </c>
      <c r="E25" s="2" t="s">
        <v>198</v>
      </c>
      <c r="F25" s="4">
        <v>44566</v>
      </c>
      <c r="G25" s="2" t="s">
        <v>94</v>
      </c>
      <c r="H25" s="2">
        <v>1</v>
      </c>
      <c r="I25" s="9">
        <v>11796969</v>
      </c>
      <c r="J25" s="9">
        <v>14102177.07</v>
      </c>
      <c r="K25" s="10">
        <v>242</v>
      </c>
      <c r="L25" s="2" t="s">
        <v>24</v>
      </c>
      <c r="M25" s="4">
        <v>44684</v>
      </c>
      <c r="N25" s="4">
        <v>44714</v>
      </c>
    </row>
    <row r="26" spans="1:14" s="2" customFormat="1" x14ac:dyDescent="0.35">
      <c r="A26" s="34" t="s">
        <v>199</v>
      </c>
      <c r="B26" s="2" t="s">
        <v>200</v>
      </c>
      <c r="C26" s="2" t="s">
        <v>201</v>
      </c>
      <c r="D26" s="2" t="s">
        <v>101</v>
      </c>
      <c r="E26" s="2" t="s">
        <v>202</v>
      </c>
      <c r="F26" s="4">
        <v>44567</v>
      </c>
      <c r="G26" s="2" t="s">
        <v>94</v>
      </c>
      <c r="H26" s="2">
        <v>1</v>
      </c>
      <c r="I26" s="9">
        <v>210232831</v>
      </c>
      <c r="J26" s="9">
        <v>228278125.40000001</v>
      </c>
      <c r="K26" s="10">
        <v>3736</v>
      </c>
      <c r="L26" s="2" t="s">
        <v>24</v>
      </c>
      <c r="M26" s="4">
        <v>44684</v>
      </c>
      <c r="N26" s="4">
        <v>44714</v>
      </c>
    </row>
    <row r="27" spans="1:14" s="2" customFormat="1" ht="29" x14ac:dyDescent="0.35">
      <c r="A27" s="34" t="s">
        <v>203</v>
      </c>
      <c r="B27" s="2" t="s">
        <v>204</v>
      </c>
      <c r="C27" s="2" t="s">
        <v>105</v>
      </c>
      <c r="D27" s="2" t="s">
        <v>19</v>
      </c>
      <c r="E27" s="2" t="s">
        <v>205</v>
      </c>
      <c r="F27" s="4">
        <v>44581</v>
      </c>
      <c r="G27" s="2" t="s">
        <v>94</v>
      </c>
      <c r="H27" s="2">
        <v>1</v>
      </c>
      <c r="I27" s="9">
        <v>58572767</v>
      </c>
      <c r="J27" s="9">
        <v>61996076.149999999</v>
      </c>
      <c r="K27" s="10">
        <v>478</v>
      </c>
      <c r="L27" s="2" t="s">
        <v>24</v>
      </c>
      <c r="M27" s="4">
        <v>44698</v>
      </c>
      <c r="N27" s="4">
        <v>44728</v>
      </c>
    </row>
    <row r="28" spans="1:14" s="2" customFormat="1" x14ac:dyDescent="0.35">
      <c r="A28" s="34" t="s">
        <v>206</v>
      </c>
      <c r="B28" s="2" t="s">
        <v>207</v>
      </c>
      <c r="C28" s="2" t="s">
        <v>100</v>
      </c>
      <c r="D28" s="2" t="s">
        <v>38</v>
      </c>
      <c r="E28" s="2" t="s">
        <v>208</v>
      </c>
      <c r="F28" s="4">
        <v>44586</v>
      </c>
      <c r="G28" s="2" t="s">
        <v>209</v>
      </c>
      <c r="H28" s="2">
        <v>2</v>
      </c>
      <c r="I28" s="9">
        <v>47743926</v>
      </c>
      <c r="J28" s="9">
        <v>48894342.200000003</v>
      </c>
      <c r="K28" s="10">
        <v>1900</v>
      </c>
      <c r="L28" s="2" t="s">
        <v>31</v>
      </c>
      <c r="M28" s="4">
        <v>44699</v>
      </c>
      <c r="N28" s="4">
        <v>44728</v>
      </c>
    </row>
    <row r="29" spans="1:14" s="2" customFormat="1" ht="29" x14ac:dyDescent="0.35">
      <c r="A29" s="34" t="s">
        <v>210</v>
      </c>
      <c r="B29" s="2" t="s">
        <v>211</v>
      </c>
      <c r="C29" s="2" t="s">
        <v>34</v>
      </c>
      <c r="D29" s="2" t="s">
        <v>19</v>
      </c>
      <c r="E29" s="2" t="s">
        <v>212</v>
      </c>
      <c r="F29" s="4">
        <v>44599</v>
      </c>
      <c r="G29" s="2" t="s">
        <v>209</v>
      </c>
      <c r="H29" s="2">
        <v>2</v>
      </c>
      <c r="I29" s="9">
        <v>138606547</v>
      </c>
      <c r="J29" s="9">
        <v>142240068.77000001</v>
      </c>
      <c r="K29" s="10">
        <v>1623</v>
      </c>
      <c r="L29" s="2" t="s">
        <v>31</v>
      </c>
      <c r="M29" s="4">
        <v>44712</v>
      </c>
      <c r="N29" s="4">
        <v>44742</v>
      </c>
    </row>
    <row r="30" spans="1:14" s="2" customFormat="1" ht="29" x14ac:dyDescent="0.35">
      <c r="A30" s="34" t="s">
        <v>213</v>
      </c>
      <c r="B30" s="2" t="s">
        <v>214</v>
      </c>
      <c r="C30" s="2" t="s">
        <v>179</v>
      </c>
      <c r="D30" s="2" t="s">
        <v>38</v>
      </c>
      <c r="E30" s="2" t="s">
        <v>215</v>
      </c>
      <c r="F30" s="4">
        <v>44617</v>
      </c>
      <c r="G30" s="2" t="s">
        <v>94</v>
      </c>
      <c r="H30" s="2">
        <v>1</v>
      </c>
      <c r="I30" s="9">
        <v>5453099</v>
      </c>
      <c r="J30" s="9">
        <v>5891544.5700000003</v>
      </c>
      <c r="K30" s="10">
        <v>45</v>
      </c>
      <c r="L30" s="2" t="s">
        <v>24</v>
      </c>
      <c r="M30" s="4">
        <v>44735</v>
      </c>
      <c r="N30" s="4">
        <v>44767</v>
      </c>
    </row>
    <row r="31" spans="1:14" s="2" customFormat="1" ht="44.25" customHeight="1" x14ac:dyDescent="0.35">
      <c r="A31" s="34" t="s">
        <v>216</v>
      </c>
      <c r="B31" s="2" t="s">
        <v>217</v>
      </c>
      <c r="C31" s="2" t="s">
        <v>34</v>
      </c>
      <c r="D31" s="2" t="s">
        <v>19</v>
      </c>
      <c r="E31" s="2" t="s">
        <v>218</v>
      </c>
      <c r="F31" s="4">
        <v>44650</v>
      </c>
      <c r="G31" s="2" t="s">
        <v>209</v>
      </c>
      <c r="H31" s="2">
        <v>2</v>
      </c>
      <c r="I31" s="9">
        <v>691506257</v>
      </c>
      <c r="J31" s="9">
        <v>715008192.86000001</v>
      </c>
      <c r="K31" s="10">
        <v>21110</v>
      </c>
      <c r="L31" s="2" t="s">
        <v>31</v>
      </c>
      <c r="M31" s="4">
        <v>44767</v>
      </c>
      <c r="N31" s="4">
        <v>44797</v>
      </c>
    </row>
    <row r="32" spans="1:14" s="2" customFormat="1" ht="43.5" x14ac:dyDescent="0.35">
      <c r="A32" s="34" t="s">
        <v>219</v>
      </c>
      <c r="B32" s="2" t="s">
        <v>220</v>
      </c>
      <c r="C32" s="2" t="s">
        <v>164</v>
      </c>
      <c r="D32" s="2" t="s">
        <v>110</v>
      </c>
      <c r="E32" s="2" t="s">
        <v>221</v>
      </c>
      <c r="F32" s="4">
        <v>44659</v>
      </c>
      <c r="G32" s="2" t="s">
        <v>21</v>
      </c>
      <c r="H32" s="2">
        <v>1</v>
      </c>
      <c r="I32" s="9">
        <f>84664719+120571</f>
        <v>84785290</v>
      </c>
      <c r="J32" s="9">
        <f>90592984.57+133970.64</f>
        <v>90726955.209999993</v>
      </c>
      <c r="K32" s="10">
        <v>1213</v>
      </c>
      <c r="L32" s="2" t="s">
        <v>24</v>
      </c>
      <c r="M32" s="4">
        <v>44774</v>
      </c>
      <c r="N32" s="4">
        <v>44804</v>
      </c>
    </row>
    <row r="33" spans="1:14" s="2" customFormat="1" ht="29" x14ac:dyDescent="0.35">
      <c r="A33" s="34" t="s">
        <v>222</v>
      </c>
      <c r="B33" s="2" t="s">
        <v>223</v>
      </c>
      <c r="C33" s="2" t="s">
        <v>224</v>
      </c>
      <c r="D33" s="2" t="s">
        <v>225</v>
      </c>
      <c r="E33" s="2" t="s">
        <v>226</v>
      </c>
      <c r="F33" s="4">
        <v>44684</v>
      </c>
      <c r="G33" s="2" t="s">
        <v>21</v>
      </c>
      <c r="H33" s="2">
        <v>1</v>
      </c>
      <c r="I33" s="9">
        <v>29180890</v>
      </c>
      <c r="J33" s="9">
        <f>31146239.67+8191.89</f>
        <v>31154431.560000002</v>
      </c>
      <c r="K33" s="10">
        <v>2624</v>
      </c>
      <c r="L33" s="2" t="s">
        <v>24</v>
      </c>
      <c r="M33" s="4">
        <v>44803</v>
      </c>
      <c r="N33" s="4">
        <v>44839</v>
      </c>
    </row>
    <row r="34" spans="1:14" s="2" customFormat="1" ht="29" x14ac:dyDescent="0.35">
      <c r="A34" s="34" t="s">
        <v>227</v>
      </c>
      <c r="B34" s="2" t="s">
        <v>228</v>
      </c>
      <c r="C34" s="2" t="s">
        <v>34</v>
      </c>
      <c r="D34" s="2" t="s">
        <v>19</v>
      </c>
      <c r="E34" s="2" t="s">
        <v>229</v>
      </c>
      <c r="F34" s="4">
        <v>44721</v>
      </c>
      <c r="G34" s="2" t="s">
        <v>21</v>
      </c>
      <c r="H34" s="2">
        <v>2</v>
      </c>
      <c r="I34" s="9">
        <v>186485735</v>
      </c>
      <c r="J34" s="9">
        <v>192755536.03</v>
      </c>
      <c r="K34" s="10">
        <v>2273</v>
      </c>
      <c r="L34" s="2" t="s">
        <v>24</v>
      </c>
      <c r="M34" s="4">
        <v>44838</v>
      </c>
      <c r="N34" s="4">
        <v>44868</v>
      </c>
    </row>
    <row r="35" spans="1:14" s="2" customFormat="1" x14ac:dyDescent="0.35">
      <c r="A35" s="34" t="s">
        <v>230</v>
      </c>
      <c r="B35" s="2" t="s">
        <v>231</v>
      </c>
      <c r="C35" s="2" t="s">
        <v>232</v>
      </c>
      <c r="D35" s="2" t="s">
        <v>38</v>
      </c>
      <c r="E35" s="2" t="s">
        <v>233</v>
      </c>
      <c r="F35" s="4">
        <v>44725</v>
      </c>
      <c r="G35" s="2" t="s">
        <v>209</v>
      </c>
      <c r="H35" s="2">
        <v>2</v>
      </c>
      <c r="I35" s="9">
        <v>27943086</v>
      </c>
      <c r="J35" s="9">
        <v>28835795.879999999</v>
      </c>
      <c r="K35" s="10">
        <v>1649</v>
      </c>
      <c r="L35" s="2" t="s">
        <v>31</v>
      </c>
      <c r="M35" s="4">
        <v>44840</v>
      </c>
      <c r="N35" s="4">
        <v>44872</v>
      </c>
    </row>
    <row r="36" spans="1:14" s="2" customFormat="1" ht="45" customHeight="1" x14ac:dyDescent="0.35">
      <c r="A36" s="34" t="s">
        <v>234</v>
      </c>
      <c r="B36" s="2" t="s">
        <v>235</v>
      </c>
      <c r="C36" s="2" t="s">
        <v>100</v>
      </c>
      <c r="D36" s="2" t="s">
        <v>38</v>
      </c>
      <c r="E36" s="2" t="s">
        <v>236</v>
      </c>
      <c r="F36" s="4">
        <v>44739</v>
      </c>
      <c r="G36" s="2" t="s">
        <v>194</v>
      </c>
      <c r="H36" s="2">
        <v>2</v>
      </c>
      <c r="I36" s="9">
        <v>31602315</v>
      </c>
      <c r="J36" s="9">
        <v>34078704</v>
      </c>
      <c r="K36" s="10">
        <v>397</v>
      </c>
      <c r="L36" s="2" t="s">
        <v>31</v>
      </c>
      <c r="M36" s="4">
        <v>44858</v>
      </c>
      <c r="N36" s="4">
        <v>44886</v>
      </c>
    </row>
    <row r="37" spans="1:14" s="2" customFormat="1" x14ac:dyDescent="0.35">
      <c r="A37" s="34" t="s">
        <v>237</v>
      </c>
      <c r="B37" s="2" t="s">
        <v>238</v>
      </c>
      <c r="C37" s="2" t="s">
        <v>34</v>
      </c>
      <c r="D37" s="2" t="s">
        <v>19</v>
      </c>
      <c r="E37" s="2" t="s">
        <v>239</v>
      </c>
      <c r="F37" s="4">
        <v>44771</v>
      </c>
      <c r="G37" s="2" t="s">
        <v>21</v>
      </c>
      <c r="H37" s="2">
        <v>2</v>
      </c>
      <c r="I37" s="9">
        <v>81903626</v>
      </c>
      <c r="J37" s="9">
        <v>84875970.810000002</v>
      </c>
      <c r="K37" s="10">
        <v>769</v>
      </c>
      <c r="L37" s="2" t="s">
        <v>24</v>
      </c>
      <c r="M37" s="4">
        <v>44881</v>
      </c>
      <c r="N37" s="4">
        <v>44903</v>
      </c>
    </row>
    <row r="38" spans="1:14" s="2" customFormat="1" ht="29" x14ac:dyDescent="0.35">
      <c r="A38" s="34" t="s">
        <v>240</v>
      </c>
      <c r="B38" s="2" t="s">
        <v>241</v>
      </c>
      <c r="C38" s="2" t="s">
        <v>34</v>
      </c>
      <c r="D38" s="2" t="s">
        <v>19</v>
      </c>
      <c r="E38" s="2" t="s">
        <v>242</v>
      </c>
      <c r="F38" s="4">
        <v>44763</v>
      </c>
      <c r="G38" s="2" t="s">
        <v>209</v>
      </c>
      <c r="H38" s="2">
        <v>2</v>
      </c>
      <c r="I38" s="9">
        <v>918076344</v>
      </c>
      <c r="J38" s="9">
        <v>963379179.95000005</v>
      </c>
      <c r="K38" s="10">
        <v>33643</v>
      </c>
      <c r="L38" s="2" t="s">
        <v>24</v>
      </c>
      <c r="M38" s="4">
        <v>44883</v>
      </c>
      <c r="N38" s="4">
        <v>44903</v>
      </c>
    </row>
    <row r="39" spans="1:14" s="2" customFormat="1" x14ac:dyDescent="0.35">
      <c r="A39" s="34" t="s">
        <v>243</v>
      </c>
      <c r="B39" s="2" t="s">
        <v>244</v>
      </c>
      <c r="C39" s="2" t="s">
        <v>34</v>
      </c>
      <c r="D39" s="2" t="s">
        <v>19</v>
      </c>
      <c r="E39" s="2" t="s">
        <v>245</v>
      </c>
      <c r="F39" s="4">
        <v>44778</v>
      </c>
      <c r="G39" s="2" t="s">
        <v>21</v>
      </c>
      <c r="H39" s="2">
        <v>2</v>
      </c>
      <c r="I39" s="9">
        <v>51286000</v>
      </c>
      <c r="J39" s="9">
        <v>54055654.619999997</v>
      </c>
      <c r="K39" s="10">
        <v>2356</v>
      </c>
      <c r="L39" s="4" t="s">
        <v>24</v>
      </c>
      <c r="M39" s="4">
        <v>44896</v>
      </c>
      <c r="N39" s="4">
        <v>44936</v>
      </c>
    </row>
    <row r="40" spans="1:14" ht="29" x14ac:dyDescent="0.35">
      <c r="A40" s="34" t="s">
        <v>246</v>
      </c>
      <c r="B40" s="2" t="s">
        <v>247</v>
      </c>
      <c r="C40" s="2" t="s">
        <v>34</v>
      </c>
      <c r="D40" s="2" t="s">
        <v>19</v>
      </c>
      <c r="E40" s="2" t="s">
        <v>248</v>
      </c>
      <c r="F40" s="4">
        <v>44785</v>
      </c>
      <c r="G40" s="2" t="s">
        <v>21</v>
      </c>
      <c r="H40" s="2">
        <v>3</v>
      </c>
      <c r="I40" s="9">
        <v>34965401436</v>
      </c>
      <c r="J40" s="9">
        <v>35764910109.989998</v>
      </c>
      <c r="K40" s="10">
        <v>357056</v>
      </c>
      <c r="L40" s="2" t="s">
        <v>24</v>
      </c>
      <c r="M40" s="4">
        <v>44900</v>
      </c>
      <c r="N40" s="4">
        <v>44938</v>
      </c>
    </row>
    <row r="41" spans="1:14" ht="43.5" hidden="1" x14ac:dyDescent="0.35">
      <c r="A41" s="34" t="s">
        <v>187</v>
      </c>
      <c r="B41" s="2" t="s">
        <v>188</v>
      </c>
      <c r="C41" s="2" t="s">
        <v>100</v>
      </c>
      <c r="D41" s="2" t="s">
        <v>54</v>
      </c>
      <c r="E41" s="2" t="s">
        <v>46</v>
      </c>
      <c r="F41" s="4">
        <v>44781</v>
      </c>
      <c r="G41" s="2" t="s">
        <v>21</v>
      </c>
      <c r="H41" s="2">
        <v>2</v>
      </c>
      <c r="I41" s="9">
        <v>121186137</v>
      </c>
      <c r="J41" s="9">
        <v>125747248.09</v>
      </c>
      <c r="K41" s="10">
        <v>51500</v>
      </c>
      <c r="L41" s="2" t="s">
        <v>249</v>
      </c>
      <c r="M41" s="4">
        <v>44901</v>
      </c>
      <c r="N41" s="4">
        <v>44935</v>
      </c>
    </row>
    <row r="42" spans="1:14" hidden="1" x14ac:dyDescent="0.35">
      <c r="A42" s="34" t="s">
        <v>143</v>
      </c>
      <c r="B42" s="2" t="s">
        <v>144</v>
      </c>
      <c r="C42" s="2" t="s">
        <v>34</v>
      </c>
      <c r="D42" s="2" t="s">
        <v>19</v>
      </c>
      <c r="E42" s="2" t="s">
        <v>145</v>
      </c>
      <c r="F42" s="4">
        <v>44781</v>
      </c>
      <c r="G42" s="2" t="s">
        <v>94</v>
      </c>
      <c r="H42" s="2">
        <v>1</v>
      </c>
      <c r="I42" s="9">
        <v>108938185</v>
      </c>
      <c r="J42" s="9">
        <v>114130711.28</v>
      </c>
      <c r="K42" s="10">
        <v>3804</v>
      </c>
      <c r="L42" s="2" t="s">
        <v>249</v>
      </c>
      <c r="M42" s="4">
        <v>44901</v>
      </c>
      <c r="N42" s="4">
        <v>44935</v>
      </c>
    </row>
    <row r="43" spans="1:14" hidden="1" x14ac:dyDescent="0.35">
      <c r="A43" s="34" t="s">
        <v>133</v>
      </c>
      <c r="B43" s="2" t="s">
        <v>134</v>
      </c>
      <c r="C43" s="2" t="s">
        <v>34</v>
      </c>
      <c r="D43" s="2" t="s">
        <v>19</v>
      </c>
      <c r="E43" s="2" t="s">
        <v>135</v>
      </c>
      <c r="F43" s="4">
        <v>44781</v>
      </c>
      <c r="G43" s="2" t="s">
        <v>21</v>
      </c>
      <c r="H43" s="2">
        <v>1</v>
      </c>
      <c r="I43" s="9">
        <v>9028642</v>
      </c>
      <c r="J43" s="9">
        <v>9452094.5800000001</v>
      </c>
      <c r="K43" s="10">
        <v>1752</v>
      </c>
      <c r="L43" s="2" t="s">
        <v>249</v>
      </c>
      <c r="M43" s="4">
        <v>44901</v>
      </c>
      <c r="N43" s="4">
        <v>44935</v>
      </c>
    </row>
    <row r="44" spans="1:14" ht="29" hidden="1" x14ac:dyDescent="0.35">
      <c r="A44" s="34" t="s">
        <v>192</v>
      </c>
      <c r="B44" s="2" t="s">
        <v>193</v>
      </c>
      <c r="C44" s="2" t="s">
        <v>34</v>
      </c>
      <c r="D44" s="2" t="s">
        <v>19</v>
      </c>
      <c r="E44" s="2" t="s">
        <v>30</v>
      </c>
      <c r="F44" s="4">
        <v>44781</v>
      </c>
      <c r="G44" s="2" t="s">
        <v>194</v>
      </c>
      <c r="H44" s="2">
        <v>2</v>
      </c>
      <c r="I44" s="9">
        <v>39194642</v>
      </c>
      <c r="J44" s="9">
        <v>40378583.100000001</v>
      </c>
      <c r="K44" s="10">
        <v>2003</v>
      </c>
      <c r="L44" s="2" t="s">
        <v>249</v>
      </c>
      <c r="M44" s="4">
        <v>44901</v>
      </c>
      <c r="N44" s="4">
        <v>44935</v>
      </c>
    </row>
    <row r="45" spans="1:14" ht="29" hidden="1" x14ac:dyDescent="0.35">
      <c r="A45" s="34" t="s">
        <v>195</v>
      </c>
      <c r="B45" s="2" t="s">
        <v>196</v>
      </c>
      <c r="C45" s="2" t="s">
        <v>197</v>
      </c>
      <c r="D45" s="2" t="s">
        <v>38</v>
      </c>
      <c r="E45" s="2" t="s">
        <v>198</v>
      </c>
      <c r="F45" s="4">
        <v>44781</v>
      </c>
      <c r="G45" s="2" t="s">
        <v>94</v>
      </c>
      <c r="H45" s="2">
        <v>1</v>
      </c>
      <c r="I45" s="9">
        <v>0</v>
      </c>
      <c r="J45" s="9">
        <v>0</v>
      </c>
      <c r="K45" s="10">
        <v>242</v>
      </c>
      <c r="L45" s="2" t="s">
        <v>249</v>
      </c>
      <c r="M45" s="4">
        <v>44901</v>
      </c>
      <c r="N45" s="4" t="s">
        <v>22</v>
      </c>
    </row>
    <row r="46" spans="1:14" ht="43.5" hidden="1" x14ac:dyDescent="0.35">
      <c r="A46" s="34" t="s">
        <v>171</v>
      </c>
      <c r="B46" s="2" t="s">
        <v>172</v>
      </c>
      <c r="C46" s="2" t="s">
        <v>164</v>
      </c>
      <c r="D46" s="2" t="s">
        <v>110</v>
      </c>
      <c r="E46" s="2" t="s">
        <v>173</v>
      </c>
      <c r="F46" s="4">
        <v>44781</v>
      </c>
      <c r="G46" s="2" t="s">
        <v>21</v>
      </c>
      <c r="H46" s="2">
        <v>2</v>
      </c>
      <c r="I46" s="9">
        <v>218865503</v>
      </c>
      <c r="J46" s="9">
        <v>227120672.34</v>
      </c>
      <c r="K46" s="10">
        <v>31715</v>
      </c>
      <c r="L46" s="2" t="s">
        <v>249</v>
      </c>
      <c r="M46" s="4">
        <v>44901</v>
      </c>
      <c r="N46" s="4">
        <v>44936</v>
      </c>
    </row>
    <row r="47" spans="1:14" hidden="1" x14ac:dyDescent="0.35">
      <c r="A47" s="34" t="s">
        <v>206</v>
      </c>
      <c r="B47" s="2" t="s">
        <v>207</v>
      </c>
      <c r="C47" s="2" t="s">
        <v>100</v>
      </c>
      <c r="D47" s="2" t="s">
        <v>38</v>
      </c>
      <c r="E47" s="2" t="s">
        <v>208</v>
      </c>
      <c r="F47" s="4">
        <v>44781</v>
      </c>
      <c r="G47" s="2" t="s">
        <v>209</v>
      </c>
      <c r="H47" s="2">
        <v>2</v>
      </c>
      <c r="I47" s="9">
        <v>41002462</v>
      </c>
      <c r="J47" s="9">
        <v>42228415.969999999</v>
      </c>
      <c r="K47" s="10">
        <v>1900</v>
      </c>
      <c r="L47" s="2" t="s">
        <v>249</v>
      </c>
      <c r="M47" s="4">
        <v>44901</v>
      </c>
      <c r="N47" s="4">
        <v>44935</v>
      </c>
    </row>
    <row r="48" spans="1:14" s="2" customFormat="1" hidden="1" x14ac:dyDescent="0.35">
      <c r="A48" s="34" t="s">
        <v>156</v>
      </c>
      <c r="B48" s="2" t="s">
        <v>157</v>
      </c>
      <c r="C48" s="2" t="s">
        <v>138</v>
      </c>
      <c r="D48" s="2" t="s">
        <v>38</v>
      </c>
      <c r="E48" s="2" t="s">
        <v>158</v>
      </c>
      <c r="F48" s="4">
        <v>44782</v>
      </c>
      <c r="G48" s="2" t="s">
        <v>94</v>
      </c>
      <c r="H48" s="2">
        <v>1</v>
      </c>
      <c r="I48" s="9">
        <v>0</v>
      </c>
      <c r="J48" s="9">
        <v>0</v>
      </c>
      <c r="K48" s="10">
        <v>379</v>
      </c>
      <c r="L48" s="2" t="s">
        <v>249</v>
      </c>
      <c r="M48" s="4">
        <v>44902</v>
      </c>
      <c r="N48" s="4" t="s">
        <v>22</v>
      </c>
    </row>
    <row r="49" spans="1:14" s="2" customFormat="1" ht="29" hidden="1" x14ac:dyDescent="0.35">
      <c r="A49" s="34" t="s">
        <v>189</v>
      </c>
      <c r="B49" s="2" t="s">
        <v>190</v>
      </c>
      <c r="C49" s="2" t="s">
        <v>34</v>
      </c>
      <c r="D49" s="2" t="s">
        <v>19</v>
      </c>
      <c r="E49" s="2" t="s">
        <v>191</v>
      </c>
      <c r="F49" s="4">
        <v>44782</v>
      </c>
      <c r="G49" s="2" t="s">
        <v>94</v>
      </c>
      <c r="H49" s="2">
        <v>1</v>
      </c>
      <c r="I49" s="9">
        <v>80713554</v>
      </c>
      <c r="J49" s="9">
        <v>84468828.060000002</v>
      </c>
      <c r="K49" s="10">
        <v>6121</v>
      </c>
      <c r="L49" s="2" t="s">
        <v>249</v>
      </c>
      <c r="M49" s="4">
        <v>44902</v>
      </c>
      <c r="N49" s="4">
        <v>44936</v>
      </c>
    </row>
    <row r="50" spans="1:14" s="2" customFormat="1" ht="29" hidden="1" x14ac:dyDescent="0.35">
      <c r="A50" s="34" t="s">
        <v>140</v>
      </c>
      <c r="B50" s="2" t="s">
        <v>141</v>
      </c>
      <c r="C50" s="2" t="s">
        <v>78</v>
      </c>
      <c r="D50" s="2" t="s">
        <v>38</v>
      </c>
      <c r="E50" s="2" t="s">
        <v>142</v>
      </c>
      <c r="F50" s="4">
        <v>44783</v>
      </c>
      <c r="G50" s="2" t="s">
        <v>21</v>
      </c>
      <c r="H50" s="2">
        <v>1</v>
      </c>
      <c r="I50" s="9">
        <v>7807902</v>
      </c>
      <c r="J50" s="9">
        <v>8171171.9900000002</v>
      </c>
      <c r="K50" s="10">
        <v>821</v>
      </c>
      <c r="L50" s="2" t="s">
        <v>249</v>
      </c>
      <c r="M50" s="4">
        <v>44903</v>
      </c>
      <c r="N50" s="4">
        <v>44936</v>
      </c>
    </row>
    <row r="51" spans="1:14" s="2" customFormat="1" ht="29" hidden="1" x14ac:dyDescent="0.35">
      <c r="A51" s="34" t="s">
        <v>210</v>
      </c>
      <c r="B51" s="2" t="s">
        <v>211</v>
      </c>
      <c r="C51" s="2" t="s">
        <v>34</v>
      </c>
      <c r="D51" s="2" t="s">
        <v>19</v>
      </c>
      <c r="E51" s="2" t="s">
        <v>212</v>
      </c>
      <c r="F51" s="4">
        <v>44783</v>
      </c>
      <c r="G51" s="2" t="s">
        <v>209</v>
      </c>
      <c r="H51" s="2">
        <v>2</v>
      </c>
      <c r="I51" s="9">
        <v>50858374</v>
      </c>
      <c r="J51" s="9">
        <v>52383080.899999999</v>
      </c>
      <c r="K51" s="10">
        <v>1623</v>
      </c>
      <c r="L51" s="2" t="s">
        <v>249</v>
      </c>
      <c r="M51" s="4">
        <v>44903</v>
      </c>
      <c r="N51" s="4">
        <v>44936</v>
      </c>
    </row>
    <row r="52" spans="1:14" s="2" customFormat="1" hidden="1" x14ac:dyDescent="0.35">
      <c r="A52" s="34" t="s">
        <v>168</v>
      </c>
      <c r="B52" s="2" t="s">
        <v>169</v>
      </c>
      <c r="C52" s="2" t="s">
        <v>34</v>
      </c>
      <c r="D52" s="2" t="s">
        <v>19</v>
      </c>
      <c r="E52" s="2" t="s">
        <v>170</v>
      </c>
      <c r="F52" s="4">
        <v>44788</v>
      </c>
      <c r="G52" s="2" t="s">
        <v>94</v>
      </c>
      <c r="H52" s="2">
        <v>1</v>
      </c>
      <c r="I52" s="9">
        <v>29666592</v>
      </c>
      <c r="J52" s="9">
        <v>31062972.699999999</v>
      </c>
      <c r="K52" s="10">
        <v>891</v>
      </c>
      <c r="L52" s="2" t="s">
        <v>249</v>
      </c>
      <c r="M52" s="4">
        <v>44908</v>
      </c>
      <c r="N52" s="4">
        <v>44937</v>
      </c>
    </row>
    <row r="53" spans="1:14" s="2" customFormat="1" hidden="1" x14ac:dyDescent="0.35">
      <c r="A53" s="34" t="s">
        <v>174</v>
      </c>
      <c r="B53" s="2" t="s">
        <v>175</v>
      </c>
      <c r="C53" s="2" t="s">
        <v>164</v>
      </c>
      <c r="D53" s="2" t="s">
        <v>110</v>
      </c>
      <c r="E53" s="2" t="s">
        <v>176</v>
      </c>
      <c r="F53" s="4">
        <v>44792</v>
      </c>
      <c r="G53" s="2" t="s">
        <v>21</v>
      </c>
      <c r="H53" s="2">
        <v>2</v>
      </c>
      <c r="I53" s="9">
        <v>79171203</v>
      </c>
      <c r="J53" s="9">
        <v>82163776.930000007</v>
      </c>
      <c r="K53" s="10">
        <v>9854</v>
      </c>
      <c r="L53" s="2" t="s">
        <v>249</v>
      </c>
      <c r="M53" s="4">
        <v>44908</v>
      </c>
      <c r="N53" s="4">
        <v>44937</v>
      </c>
    </row>
    <row r="54" spans="1:14" s="2" customFormat="1" hidden="1" x14ac:dyDescent="0.35">
      <c r="A54" s="34" t="s">
        <v>199</v>
      </c>
      <c r="B54" s="2" t="s">
        <v>200</v>
      </c>
      <c r="C54" s="2" t="s">
        <v>201</v>
      </c>
      <c r="D54" s="2" t="s">
        <v>101</v>
      </c>
      <c r="E54" s="2" t="s">
        <v>202</v>
      </c>
      <c r="F54" s="4">
        <v>44795</v>
      </c>
      <c r="G54" s="2" t="s">
        <v>94</v>
      </c>
      <c r="H54" s="2">
        <v>1</v>
      </c>
      <c r="I54" s="9">
        <v>18123866</v>
      </c>
      <c r="J54" s="9">
        <v>18977655.149999999</v>
      </c>
      <c r="K54" s="10">
        <v>3736</v>
      </c>
      <c r="L54" s="2" t="s">
        <v>249</v>
      </c>
      <c r="M54" s="4">
        <v>44915</v>
      </c>
      <c r="N54" s="4">
        <v>44943</v>
      </c>
    </row>
    <row r="55" spans="1:14" s="2" customFormat="1" ht="29" hidden="1" x14ac:dyDescent="0.35">
      <c r="A55" s="34" t="s">
        <v>203</v>
      </c>
      <c r="B55" s="2" t="s">
        <v>204</v>
      </c>
      <c r="C55" s="2" t="s">
        <v>105</v>
      </c>
      <c r="D55" s="2" t="s">
        <v>19</v>
      </c>
      <c r="E55" s="2" t="s">
        <v>205</v>
      </c>
      <c r="F55" s="4">
        <v>44796</v>
      </c>
      <c r="G55" s="2" t="s">
        <v>94</v>
      </c>
      <c r="H55" s="2">
        <v>1</v>
      </c>
      <c r="I55" s="9">
        <v>5826824</v>
      </c>
      <c r="J55" s="9">
        <v>6101317.2599999998</v>
      </c>
      <c r="K55" s="10">
        <v>478</v>
      </c>
      <c r="L55" s="2" t="s">
        <v>249</v>
      </c>
      <c r="M55" s="4">
        <v>44915</v>
      </c>
      <c r="N55" s="4">
        <v>44943</v>
      </c>
    </row>
    <row r="56" spans="1:14" s="2" customFormat="1" ht="43.5" hidden="1" x14ac:dyDescent="0.35">
      <c r="A56" s="34" t="s">
        <v>146</v>
      </c>
      <c r="B56" s="2" t="s">
        <v>147</v>
      </c>
      <c r="C56" s="2" t="s">
        <v>34</v>
      </c>
      <c r="D56" s="2" t="s">
        <v>19</v>
      </c>
      <c r="E56" s="2" t="s">
        <v>148</v>
      </c>
      <c r="F56" s="4">
        <v>44796</v>
      </c>
      <c r="G56" s="2" t="s">
        <v>94</v>
      </c>
      <c r="H56" s="2">
        <v>1</v>
      </c>
      <c r="I56" s="9">
        <v>6070871</v>
      </c>
      <c r="J56" s="9">
        <v>6356860.9699999997</v>
      </c>
      <c r="K56" s="10">
        <v>1058</v>
      </c>
      <c r="L56" s="2" t="s">
        <v>249</v>
      </c>
      <c r="M56" s="4">
        <v>44915</v>
      </c>
      <c r="N56" s="4">
        <v>44943</v>
      </c>
    </row>
    <row r="57" spans="1:14" s="2" customFormat="1" ht="29" hidden="1" x14ac:dyDescent="0.35">
      <c r="A57" s="34" t="s">
        <v>136</v>
      </c>
      <c r="B57" s="2" t="s">
        <v>137</v>
      </c>
      <c r="C57" s="2" t="s">
        <v>138</v>
      </c>
      <c r="D57" s="2" t="s">
        <v>38</v>
      </c>
      <c r="E57" s="2" t="s">
        <v>139</v>
      </c>
      <c r="F57" s="4">
        <v>44806</v>
      </c>
      <c r="G57" s="2" t="s">
        <v>21</v>
      </c>
      <c r="H57" s="2">
        <v>1</v>
      </c>
      <c r="I57" s="9">
        <v>1083147</v>
      </c>
      <c r="J57" s="9">
        <v>1134676.03</v>
      </c>
      <c r="K57" s="10">
        <v>682</v>
      </c>
      <c r="L57" s="2" t="s">
        <v>249</v>
      </c>
      <c r="M57" s="4">
        <v>44915</v>
      </c>
      <c r="N57" s="4">
        <v>44943</v>
      </c>
    </row>
    <row r="58" spans="1:14" s="2" customFormat="1" ht="29" x14ac:dyDescent="0.35">
      <c r="A58" s="34" t="s">
        <v>250</v>
      </c>
      <c r="B58" s="2" t="s">
        <v>251</v>
      </c>
      <c r="C58" s="2" t="s">
        <v>252</v>
      </c>
      <c r="D58" s="2" t="s">
        <v>19</v>
      </c>
      <c r="E58" s="2" t="s">
        <v>86</v>
      </c>
      <c r="F58" s="4">
        <v>44799</v>
      </c>
      <c r="G58" s="2" t="s">
        <v>209</v>
      </c>
      <c r="H58" s="2">
        <v>2</v>
      </c>
      <c r="I58" s="9">
        <v>64772320</v>
      </c>
      <c r="J58" s="9">
        <v>66007773.310000002</v>
      </c>
      <c r="K58" s="10">
        <v>953</v>
      </c>
      <c r="L58" s="2" t="s">
        <v>31</v>
      </c>
      <c r="M58" s="4">
        <v>44917</v>
      </c>
      <c r="N58" s="4">
        <v>44945</v>
      </c>
    </row>
    <row r="59" spans="1:14" s="2" customFormat="1" ht="33.75" customHeight="1" x14ac:dyDescent="0.35">
      <c r="A59" s="34" t="s">
        <v>253</v>
      </c>
      <c r="B59" s="2" t="s">
        <v>254</v>
      </c>
      <c r="C59" s="2" t="s">
        <v>255</v>
      </c>
      <c r="D59" s="2" t="s">
        <v>38</v>
      </c>
      <c r="E59" s="2" t="s">
        <v>256</v>
      </c>
      <c r="F59" s="4">
        <v>44805</v>
      </c>
      <c r="G59" s="2" t="s">
        <v>209</v>
      </c>
      <c r="H59" s="2">
        <v>2</v>
      </c>
      <c r="I59" s="9">
        <v>18803395</v>
      </c>
      <c r="J59" s="9">
        <v>19124229.050000001</v>
      </c>
      <c r="K59" s="10">
        <v>431</v>
      </c>
      <c r="L59" s="2" t="s">
        <v>31</v>
      </c>
      <c r="M59" s="4">
        <v>44917</v>
      </c>
      <c r="N59" s="4">
        <v>44945</v>
      </c>
    </row>
    <row r="60" spans="1:14" s="2" customFormat="1" ht="43.5" hidden="1" x14ac:dyDescent="0.35">
      <c r="A60" s="34" t="s">
        <v>219</v>
      </c>
      <c r="B60" s="2" t="s">
        <v>220</v>
      </c>
      <c r="C60" s="2" t="s">
        <v>164</v>
      </c>
      <c r="D60" s="2" t="s">
        <v>110</v>
      </c>
      <c r="E60" s="2" t="s">
        <v>221</v>
      </c>
      <c r="F60" s="4">
        <v>44826</v>
      </c>
      <c r="G60" s="2" t="s">
        <v>21</v>
      </c>
      <c r="H60" s="2">
        <v>1</v>
      </c>
      <c r="I60" s="9">
        <v>15305018</v>
      </c>
      <c r="J60" s="9">
        <v>15928029.66</v>
      </c>
      <c r="K60" s="10">
        <v>1213</v>
      </c>
      <c r="L60" s="2" t="s">
        <v>249</v>
      </c>
      <c r="M60" s="4">
        <v>44944</v>
      </c>
      <c r="N60" s="4">
        <v>44973</v>
      </c>
    </row>
    <row r="61" spans="1:14" s="2" customFormat="1" hidden="1" x14ac:dyDescent="0.35">
      <c r="A61" s="34" t="s">
        <v>154</v>
      </c>
      <c r="B61" s="2" t="s">
        <v>155</v>
      </c>
      <c r="C61" s="2" t="s">
        <v>34</v>
      </c>
      <c r="D61" s="2" t="s">
        <v>19</v>
      </c>
      <c r="E61" s="2" t="s">
        <v>148</v>
      </c>
      <c r="F61" s="4">
        <v>44827</v>
      </c>
      <c r="G61" s="4" t="s">
        <v>94</v>
      </c>
      <c r="H61" s="2">
        <v>1</v>
      </c>
      <c r="I61" s="9">
        <v>91472082</v>
      </c>
      <c r="J61" s="9">
        <v>96092818.329999998</v>
      </c>
      <c r="K61" s="10">
        <v>3610</v>
      </c>
      <c r="L61" s="2" t="s">
        <v>257</v>
      </c>
      <c r="M61" s="4">
        <v>44944</v>
      </c>
      <c r="N61" s="4">
        <v>44978</v>
      </c>
    </row>
    <row r="62" spans="1:14" s="2" customFormat="1" x14ac:dyDescent="0.35">
      <c r="A62" s="34" t="s">
        <v>258</v>
      </c>
      <c r="B62" s="2" t="s">
        <v>259</v>
      </c>
      <c r="C62" s="2" t="s">
        <v>85</v>
      </c>
      <c r="D62" s="2" t="s">
        <v>38</v>
      </c>
      <c r="E62" s="2" t="s">
        <v>139</v>
      </c>
      <c r="F62" s="4">
        <v>44832</v>
      </c>
      <c r="G62" s="4" t="s">
        <v>209</v>
      </c>
      <c r="H62" s="2">
        <v>2</v>
      </c>
      <c r="I62" s="9">
        <v>20070517</v>
      </c>
      <c r="J62" s="9">
        <v>20478763.129999999</v>
      </c>
      <c r="K62" s="10">
        <v>317</v>
      </c>
      <c r="L62" s="2" t="s">
        <v>31</v>
      </c>
      <c r="M62" s="4">
        <v>44952</v>
      </c>
      <c r="N62" s="4">
        <v>44984</v>
      </c>
    </row>
    <row r="63" spans="1:14" s="2" customFormat="1" x14ac:dyDescent="0.35">
      <c r="A63" s="34" t="s">
        <v>260</v>
      </c>
      <c r="B63" s="2" t="s">
        <v>261</v>
      </c>
      <c r="C63" s="2" t="s">
        <v>67</v>
      </c>
      <c r="D63" s="2" t="s">
        <v>38</v>
      </c>
      <c r="E63" s="2" t="s">
        <v>55</v>
      </c>
      <c r="F63" s="4">
        <v>44834</v>
      </c>
      <c r="G63" s="2" t="s">
        <v>209</v>
      </c>
      <c r="H63" s="2">
        <v>2</v>
      </c>
      <c r="I63" s="9">
        <v>52432156</v>
      </c>
      <c r="J63" s="9">
        <v>53498656.920000002</v>
      </c>
      <c r="K63" s="10">
        <v>744</v>
      </c>
      <c r="L63" s="2" t="s">
        <v>31</v>
      </c>
      <c r="M63" s="4">
        <v>44952</v>
      </c>
      <c r="N63" s="4">
        <v>44984</v>
      </c>
    </row>
    <row r="64" spans="1:14" s="2" customFormat="1" ht="43.5" hidden="1" x14ac:dyDescent="0.35">
      <c r="A64" s="34" t="s">
        <v>162</v>
      </c>
      <c r="B64" s="2" t="s">
        <v>163</v>
      </c>
      <c r="C64" s="2" t="s">
        <v>164</v>
      </c>
      <c r="D64" s="2" t="s">
        <v>110</v>
      </c>
      <c r="E64" s="2" t="s">
        <v>165</v>
      </c>
      <c r="F64" s="4">
        <v>44833</v>
      </c>
      <c r="G64" s="2" t="s">
        <v>94</v>
      </c>
      <c r="H64" s="2">
        <v>1</v>
      </c>
      <c r="I64" s="9">
        <v>17382718</v>
      </c>
      <c r="J64" s="9">
        <v>18255123.420000002</v>
      </c>
      <c r="K64" s="10">
        <v>563</v>
      </c>
      <c r="L64" s="2" t="s">
        <v>249</v>
      </c>
      <c r="M64" s="4">
        <v>44953</v>
      </c>
      <c r="N64" s="4">
        <v>44980</v>
      </c>
    </row>
    <row r="65" spans="1:14" s="2" customFormat="1" ht="29" hidden="1" x14ac:dyDescent="0.35">
      <c r="A65" s="34" t="s">
        <v>166</v>
      </c>
      <c r="B65" s="2" t="s">
        <v>167</v>
      </c>
      <c r="C65" s="2" t="s">
        <v>164</v>
      </c>
      <c r="D65" s="2" t="s">
        <v>110</v>
      </c>
      <c r="E65" s="2" t="s">
        <v>165</v>
      </c>
      <c r="F65" s="4">
        <v>44833</v>
      </c>
      <c r="G65" s="2" t="s">
        <v>94</v>
      </c>
      <c r="H65" s="2">
        <v>1</v>
      </c>
      <c r="I65" s="9">
        <v>209446</v>
      </c>
      <c r="J65" s="9">
        <v>219957.69</v>
      </c>
      <c r="K65" s="10">
        <v>535</v>
      </c>
      <c r="L65" s="2" t="s">
        <v>249</v>
      </c>
      <c r="M65" s="4">
        <v>44953</v>
      </c>
      <c r="N65" s="4">
        <v>44980</v>
      </c>
    </row>
    <row r="66" spans="1:14" s="2" customFormat="1" ht="29" hidden="1" x14ac:dyDescent="0.35">
      <c r="A66" s="34" t="s">
        <v>213</v>
      </c>
      <c r="B66" s="2" t="s">
        <v>214</v>
      </c>
      <c r="C66" s="2" t="s">
        <v>179</v>
      </c>
      <c r="D66" s="2" t="s">
        <v>38</v>
      </c>
      <c r="E66" s="2" t="s">
        <v>215</v>
      </c>
      <c r="F66" s="4">
        <v>44834</v>
      </c>
      <c r="G66" s="2" t="s">
        <v>94</v>
      </c>
      <c r="H66" s="2">
        <v>1</v>
      </c>
      <c r="I66" s="9">
        <v>1105857</v>
      </c>
      <c r="J66" s="9">
        <v>1152890.06</v>
      </c>
      <c r="K66" s="10">
        <v>45</v>
      </c>
      <c r="L66" s="2" t="s">
        <v>257</v>
      </c>
      <c r="M66" s="4">
        <v>44953</v>
      </c>
      <c r="N66" s="4">
        <v>44980</v>
      </c>
    </row>
    <row r="67" spans="1:14" s="2" customFormat="1" ht="29.25" hidden="1" customHeight="1" x14ac:dyDescent="0.35">
      <c r="A67" s="34" t="s">
        <v>150</v>
      </c>
      <c r="B67" s="2" t="s">
        <v>151</v>
      </c>
      <c r="C67" s="2" t="s">
        <v>34</v>
      </c>
      <c r="D67" s="2" t="s">
        <v>19</v>
      </c>
      <c r="E67" s="2" t="s">
        <v>30</v>
      </c>
      <c r="F67" s="4">
        <v>44839</v>
      </c>
      <c r="G67" s="2" t="s">
        <v>94</v>
      </c>
      <c r="H67" s="2">
        <v>1</v>
      </c>
      <c r="I67" s="9">
        <v>0</v>
      </c>
      <c r="J67" s="9">
        <v>0</v>
      </c>
      <c r="K67" s="10">
        <v>78</v>
      </c>
      <c r="L67" s="2" t="s">
        <v>262</v>
      </c>
      <c r="M67" s="4">
        <v>44953</v>
      </c>
      <c r="N67" s="4" t="s">
        <v>22</v>
      </c>
    </row>
    <row r="68" spans="1:14" s="2" customFormat="1" hidden="1" x14ac:dyDescent="0.35">
      <c r="A68" s="34" t="s">
        <v>152</v>
      </c>
      <c r="B68" s="2" t="s">
        <v>153</v>
      </c>
      <c r="C68" s="2" t="s">
        <v>34</v>
      </c>
      <c r="D68" s="2" t="s">
        <v>19</v>
      </c>
      <c r="E68" s="2" t="s">
        <v>30</v>
      </c>
      <c r="F68" s="4">
        <v>44840</v>
      </c>
      <c r="G68" s="2" t="s">
        <v>94</v>
      </c>
      <c r="H68" s="2">
        <v>1</v>
      </c>
      <c r="I68" s="9">
        <v>0</v>
      </c>
      <c r="J68" s="9">
        <v>0</v>
      </c>
      <c r="K68" s="10">
        <v>2172</v>
      </c>
      <c r="L68" s="2" t="s">
        <v>249</v>
      </c>
      <c r="M68" s="4">
        <v>44953</v>
      </c>
      <c r="N68" s="4" t="s">
        <v>22</v>
      </c>
    </row>
    <row r="69" spans="1:14" s="2" customFormat="1" ht="29" hidden="1" x14ac:dyDescent="0.35">
      <c r="A69" s="34" t="s">
        <v>177</v>
      </c>
      <c r="B69" s="2" t="s">
        <v>178</v>
      </c>
      <c r="C69" s="2" t="s">
        <v>179</v>
      </c>
      <c r="D69" s="2" t="s">
        <v>101</v>
      </c>
      <c r="E69" s="2" t="s">
        <v>30</v>
      </c>
      <c r="F69" s="4">
        <v>44867</v>
      </c>
      <c r="G69" s="4" t="s">
        <v>94</v>
      </c>
      <c r="H69" s="2">
        <v>1</v>
      </c>
      <c r="I69" s="9">
        <v>1720584</v>
      </c>
      <c r="J69" s="9">
        <v>1811404.46</v>
      </c>
      <c r="K69" s="10">
        <v>152</v>
      </c>
      <c r="L69" s="9" t="s">
        <v>249</v>
      </c>
      <c r="M69" s="4">
        <v>44974</v>
      </c>
      <c r="N69" s="4">
        <v>45005</v>
      </c>
    </row>
    <row r="70" spans="1:14" s="2" customFormat="1" ht="29" hidden="1" x14ac:dyDescent="0.35">
      <c r="A70" s="34" t="s">
        <v>227</v>
      </c>
      <c r="B70" s="2" t="s">
        <v>228</v>
      </c>
      <c r="C70" s="2" t="s">
        <v>34</v>
      </c>
      <c r="D70" s="2" t="s">
        <v>19</v>
      </c>
      <c r="E70" s="2" t="s">
        <v>229</v>
      </c>
      <c r="F70" s="4">
        <v>44873</v>
      </c>
      <c r="G70" s="2" t="s">
        <v>21</v>
      </c>
      <c r="H70" s="2">
        <v>2</v>
      </c>
      <c r="I70" s="9">
        <v>12383121</v>
      </c>
      <c r="J70" s="9">
        <v>12821163.1</v>
      </c>
      <c r="K70" s="10">
        <v>2273</v>
      </c>
      <c r="L70" s="2" t="s">
        <v>249</v>
      </c>
      <c r="M70" s="4">
        <v>44974</v>
      </c>
      <c r="N70" s="4">
        <v>45005</v>
      </c>
    </row>
    <row r="71" spans="1:14" s="2" customFormat="1" hidden="1" x14ac:dyDescent="0.35">
      <c r="A71" s="34" t="s">
        <v>230</v>
      </c>
      <c r="B71" s="2" t="s">
        <v>231</v>
      </c>
      <c r="C71" s="2" t="s">
        <v>232</v>
      </c>
      <c r="D71" s="2" t="s">
        <v>38</v>
      </c>
      <c r="E71" s="2" t="s">
        <v>233</v>
      </c>
      <c r="F71" s="4">
        <v>44876</v>
      </c>
      <c r="G71" s="2" t="s">
        <v>209</v>
      </c>
      <c r="H71" s="2">
        <v>2</v>
      </c>
      <c r="I71" s="9">
        <v>9622339</v>
      </c>
      <c r="J71" s="9">
        <v>9895589.7200000007</v>
      </c>
      <c r="K71" s="10">
        <v>1649</v>
      </c>
      <c r="L71" s="2" t="s">
        <v>249</v>
      </c>
      <c r="M71" s="4">
        <v>44974</v>
      </c>
      <c r="N71" s="4">
        <v>45005</v>
      </c>
    </row>
    <row r="72" spans="1:14" s="2" customFormat="1" ht="29" hidden="1" x14ac:dyDescent="0.35">
      <c r="A72" s="34" t="s">
        <v>222</v>
      </c>
      <c r="B72" s="2" t="s">
        <v>223</v>
      </c>
      <c r="C72" s="2" t="s">
        <v>224</v>
      </c>
      <c r="D72" s="2" t="s">
        <v>225</v>
      </c>
      <c r="E72" s="2" t="s">
        <v>226</v>
      </c>
      <c r="F72" s="4">
        <v>44917</v>
      </c>
      <c r="G72" s="2" t="s">
        <v>21</v>
      </c>
      <c r="H72" s="2">
        <v>1</v>
      </c>
      <c r="I72" s="9">
        <v>2053663</v>
      </c>
      <c r="J72" s="9">
        <v>2161005.62</v>
      </c>
      <c r="K72" s="10">
        <v>2624</v>
      </c>
      <c r="L72" s="2" t="s">
        <v>249</v>
      </c>
      <c r="M72" s="4">
        <v>44974</v>
      </c>
      <c r="N72" s="4">
        <v>45005</v>
      </c>
    </row>
    <row r="73" spans="1:14" s="2" customFormat="1" ht="29" hidden="1" x14ac:dyDescent="0.35">
      <c r="A73" s="34" t="s">
        <v>240</v>
      </c>
      <c r="B73" s="2" t="s">
        <v>241</v>
      </c>
      <c r="C73" s="2" t="s">
        <v>34</v>
      </c>
      <c r="D73" s="2" t="s">
        <v>19</v>
      </c>
      <c r="E73" s="2" t="s">
        <v>242</v>
      </c>
      <c r="F73" s="4">
        <v>44904</v>
      </c>
      <c r="G73" s="2" t="s">
        <v>209</v>
      </c>
      <c r="H73" s="2">
        <v>2</v>
      </c>
      <c r="I73" s="9">
        <v>421341051</v>
      </c>
      <c r="J73" s="9">
        <v>437711578.37</v>
      </c>
      <c r="K73" s="10">
        <v>33643</v>
      </c>
      <c r="L73" s="2" t="s">
        <v>249</v>
      </c>
      <c r="M73" s="4">
        <v>45016</v>
      </c>
      <c r="N73" s="4">
        <v>45047</v>
      </c>
    </row>
    <row r="74" spans="1:14" s="2" customFormat="1" hidden="1" x14ac:dyDescent="0.35">
      <c r="A74" s="34" t="s">
        <v>237</v>
      </c>
      <c r="B74" s="2" t="s">
        <v>238</v>
      </c>
      <c r="C74" s="2" t="s">
        <v>34</v>
      </c>
      <c r="D74" s="2" t="s">
        <v>19</v>
      </c>
      <c r="E74" s="2" t="s">
        <v>239</v>
      </c>
      <c r="F74" s="4">
        <v>44924</v>
      </c>
      <c r="G74" s="2" t="s">
        <v>21</v>
      </c>
      <c r="H74" s="2">
        <v>2</v>
      </c>
      <c r="I74" s="9">
        <v>12092148</v>
      </c>
      <c r="J74" s="9">
        <v>12473654.029999999</v>
      </c>
      <c r="K74" s="10">
        <v>769</v>
      </c>
      <c r="L74" s="2" t="s">
        <v>249</v>
      </c>
      <c r="M74" s="4">
        <v>45016</v>
      </c>
      <c r="N74" s="4">
        <v>45047</v>
      </c>
    </row>
    <row r="75" spans="1:14" s="2" customFormat="1" hidden="1" x14ac:dyDescent="0.35">
      <c r="A75" s="34" t="s">
        <v>185</v>
      </c>
      <c r="B75" s="2" t="s">
        <v>186</v>
      </c>
      <c r="C75" s="2" t="s">
        <v>183</v>
      </c>
      <c r="D75" s="2" t="s">
        <v>38</v>
      </c>
      <c r="E75" s="2" t="s">
        <v>184</v>
      </c>
      <c r="F75" s="4">
        <v>44932</v>
      </c>
      <c r="G75" s="2" t="s">
        <v>94</v>
      </c>
      <c r="H75" s="2">
        <v>1</v>
      </c>
      <c r="I75" s="9">
        <v>16024</v>
      </c>
      <c r="J75" s="9">
        <v>16772.05</v>
      </c>
      <c r="K75" s="10">
        <v>51</v>
      </c>
      <c r="L75" s="2" t="s">
        <v>249</v>
      </c>
      <c r="M75" s="4">
        <v>45016</v>
      </c>
      <c r="N75" s="4">
        <v>45047</v>
      </c>
    </row>
    <row r="76" spans="1:14" s="2" customFormat="1" hidden="1" x14ac:dyDescent="0.35">
      <c r="A76" s="34" t="s">
        <v>181</v>
      </c>
      <c r="B76" s="2" t="s">
        <v>182</v>
      </c>
      <c r="C76" s="2" t="s">
        <v>183</v>
      </c>
      <c r="D76" s="2" t="s">
        <v>38</v>
      </c>
      <c r="E76" s="2" t="s">
        <v>184</v>
      </c>
      <c r="F76" s="4">
        <v>44932</v>
      </c>
      <c r="G76" s="2" t="s">
        <v>94</v>
      </c>
      <c r="H76" s="2">
        <v>1</v>
      </c>
      <c r="I76" s="9">
        <v>45046</v>
      </c>
      <c r="J76" s="9">
        <v>47148.89</v>
      </c>
      <c r="K76" s="10">
        <v>195</v>
      </c>
      <c r="L76" s="2" t="s">
        <v>249</v>
      </c>
      <c r="M76" s="4">
        <v>45016</v>
      </c>
      <c r="N76" s="4">
        <v>45047</v>
      </c>
    </row>
    <row r="77" spans="1:14" s="2" customFormat="1" ht="29" x14ac:dyDescent="0.35">
      <c r="A77" s="34" t="s">
        <v>263</v>
      </c>
      <c r="B77" s="2" t="s">
        <v>264</v>
      </c>
      <c r="C77" s="2" t="s">
        <v>265</v>
      </c>
      <c r="D77" s="2" t="s">
        <v>110</v>
      </c>
      <c r="E77" s="2" t="s">
        <v>64</v>
      </c>
      <c r="F77" s="4">
        <v>44922</v>
      </c>
      <c r="G77" s="2" t="s">
        <v>21</v>
      </c>
      <c r="H77" s="2">
        <v>5</v>
      </c>
      <c r="I77" s="9">
        <v>292173268</v>
      </c>
      <c r="J77" s="9">
        <v>296175461.81999999</v>
      </c>
      <c r="K77" s="10">
        <v>2566</v>
      </c>
      <c r="L77" s="2" t="s">
        <v>31</v>
      </c>
      <c r="M77" s="4">
        <v>45041</v>
      </c>
      <c r="N77" s="4">
        <v>45070</v>
      </c>
    </row>
    <row r="78" spans="1:14" s="2" customFormat="1" ht="29" x14ac:dyDescent="0.35">
      <c r="A78" s="34" t="s">
        <v>266</v>
      </c>
      <c r="B78" s="2" t="s">
        <v>267</v>
      </c>
      <c r="C78" s="2" t="s">
        <v>34</v>
      </c>
      <c r="D78" s="2" t="s">
        <v>19</v>
      </c>
      <c r="E78" s="2" t="s">
        <v>212</v>
      </c>
      <c r="F78" s="4">
        <v>44922</v>
      </c>
      <c r="G78" s="2" t="s">
        <v>21</v>
      </c>
      <c r="H78" s="2">
        <v>5</v>
      </c>
      <c r="I78" s="9">
        <v>108555755</v>
      </c>
      <c r="J78" s="9">
        <v>110912507.13</v>
      </c>
      <c r="K78" s="10">
        <v>1155</v>
      </c>
      <c r="L78" s="2" t="s">
        <v>31</v>
      </c>
      <c r="M78" s="4">
        <v>45041</v>
      </c>
      <c r="N78" s="4">
        <v>45070</v>
      </c>
    </row>
    <row r="79" spans="1:14" s="2" customFormat="1" ht="29" x14ac:dyDescent="0.35">
      <c r="A79" s="34" t="s">
        <v>268</v>
      </c>
      <c r="B79" s="2" t="s">
        <v>269</v>
      </c>
      <c r="C79" s="2" t="s">
        <v>270</v>
      </c>
      <c r="D79" s="2" t="s">
        <v>101</v>
      </c>
      <c r="E79" s="2" t="s">
        <v>271</v>
      </c>
      <c r="F79" s="4">
        <v>44924</v>
      </c>
      <c r="G79" s="2" t="s">
        <v>194</v>
      </c>
      <c r="H79" s="2">
        <v>2</v>
      </c>
      <c r="I79" s="8">
        <v>214089775</v>
      </c>
      <c r="J79" s="9">
        <v>265382643.11000001</v>
      </c>
      <c r="K79" s="6">
        <v>8434</v>
      </c>
      <c r="L79" s="2" t="s">
        <v>24</v>
      </c>
      <c r="M79" s="4">
        <v>45044</v>
      </c>
      <c r="N79" s="4">
        <v>45070</v>
      </c>
    </row>
    <row r="80" spans="1:14" s="2" customFormat="1" ht="29" x14ac:dyDescent="0.35">
      <c r="A80" s="34" t="s">
        <v>272</v>
      </c>
      <c r="B80" s="2" t="s">
        <v>273</v>
      </c>
      <c r="C80" s="2" t="s">
        <v>274</v>
      </c>
      <c r="D80" s="2" t="s">
        <v>54</v>
      </c>
      <c r="E80" s="2" t="s">
        <v>139</v>
      </c>
      <c r="F80" s="4">
        <v>44924</v>
      </c>
      <c r="G80" s="2" t="s">
        <v>209</v>
      </c>
      <c r="H80" s="2">
        <v>2</v>
      </c>
      <c r="I80" s="5">
        <v>288455085</v>
      </c>
      <c r="J80" s="9">
        <v>294717462.66000003</v>
      </c>
      <c r="K80" s="6">
        <v>7230</v>
      </c>
      <c r="L80" s="2" t="s">
        <v>31</v>
      </c>
      <c r="M80" s="4">
        <v>45044</v>
      </c>
      <c r="N80" s="4">
        <v>45070</v>
      </c>
    </row>
    <row r="81" spans="1:14" s="2" customFormat="1" ht="29" x14ac:dyDescent="0.35">
      <c r="A81" s="34" t="s">
        <v>275</v>
      </c>
      <c r="B81" s="2" t="s">
        <v>276</v>
      </c>
      <c r="C81" s="2" t="s">
        <v>34</v>
      </c>
      <c r="D81" s="2" t="s">
        <v>19</v>
      </c>
      <c r="E81" s="2" t="s">
        <v>208</v>
      </c>
      <c r="F81" s="4">
        <v>44925</v>
      </c>
      <c r="G81" s="2" t="s">
        <v>21</v>
      </c>
      <c r="H81" s="2">
        <v>5</v>
      </c>
      <c r="I81" s="5">
        <v>93155339</v>
      </c>
      <c r="J81" s="9">
        <v>95177747.150000006</v>
      </c>
      <c r="K81" s="6">
        <v>1461</v>
      </c>
      <c r="L81" s="2" t="s">
        <v>31</v>
      </c>
      <c r="M81" s="4">
        <v>45044</v>
      </c>
      <c r="N81" s="4">
        <v>45070</v>
      </c>
    </row>
    <row r="82" spans="1:14" s="2" customFormat="1" hidden="1" x14ac:dyDescent="0.35">
      <c r="A82" s="34" t="s">
        <v>243</v>
      </c>
      <c r="B82" s="2" t="s">
        <v>244</v>
      </c>
      <c r="C82" s="2" t="s">
        <v>34</v>
      </c>
      <c r="D82" s="2" t="s">
        <v>19</v>
      </c>
      <c r="E82" s="2" t="s">
        <v>245</v>
      </c>
      <c r="F82" s="4">
        <v>44943</v>
      </c>
      <c r="G82" s="2" t="s">
        <v>21</v>
      </c>
      <c r="H82" s="2">
        <v>2</v>
      </c>
      <c r="I82" s="9">
        <v>8284384</v>
      </c>
      <c r="J82" s="9">
        <v>8632879.2899999991</v>
      </c>
      <c r="K82" s="10">
        <v>2356</v>
      </c>
      <c r="L82" s="4" t="s">
        <v>249</v>
      </c>
      <c r="M82" s="4">
        <v>45058</v>
      </c>
      <c r="N82" s="4">
        <v>45089</v>
      </c>
    </row>
    <row r="83" spans="1:14" s="2" customFormat="1" ht="33" customHeight="1" x14ac:dyDescent="0.35">
      <c r="A83" s="34" t="s">
        <v>277</v>
      </c>
      <c r="B83" s="2" t="s">
        <v>278</v>
      </c>
      <c r="C83" s="2" t="s">
        <v>255</v>
      </c>
      <c r="D83" s="2" t="s">
        <v>38</v>
      </c>
      <c r="E83" s="2" t="s">
        <v>72</v>
      </c>
      <c r="F83" s="4">
        <v>44991</v>
      </c>
      <c r="G83" s="2" t="s">
        <v>209</v>
      </c>
      <c r="H83" s="2">
        <v>2</v>
      </c>
      <c r="I83" s="9">
        <v>32541398</v>
      </c>
      <c r="J83" s="9">
        <v>33624525.399999999</v>
      </c>
      <c r="K83" s="10">
        <v>495</v>
      </c>
      <c r="L83" s="2" t="s">
        <v>24</v>
      </c>
      <c r="M83" s="4">
        <v>45105</v>
      </c>
      <c r="N83" s="4">
        <v>45138</v>
      </c>
    </row>
    <row r="84" spans="1:14" s="2" customFormat="1" ht="33" customHeight="1" x14ac:dyDescent="0.35">
      <c r="A84" s="34" t="s">
        <v>279</v>
      </c>
      <c r="B84" s="2" t="s">
        <v>280</v>
      </c>
      <c r="C84" s="2" t="s">
        <v>281</v>
      </c>
      <c r="D84" s="2" t="s">
        <v>101</v>
      </c>
      <c r="E84" s="2" t="s">
        <v>282</v>
      </c>
      <c r="F84" s="4">
        <v>44992</v>
      </c>
      <c r="G84" s="2" t="s">
        <v>21</v>
      </c>
      <c r="H84" s="2">
        <v>6</v>
      </c>
      <c r="I84" s="9">
        <v>868135702</v>
      </c>
      <c r="J84" s="9">
        <v>887132246.24000001</v>
      </c>
      <c r="K84" s="10">
        <v>48254</v>
      </c>
      <c r="L84" s="2" t="s">
        <v>31</v>
      </c>
      <c r="M84" s="4">
        <v>45105</v>
      </c>
      <c r="N84" s="4">
        <v>45138</v>
      </c>
    </row>
    <row r="85" spans="1:14" s="2" customFormat="1" ht="29" hidden="1" x14ac:dyDescent="0.35">
      <c r="A85" s="34" t="s">
        <v>234</v>
      </c>
      <c r="B85" s="2" t="s">
        <v>235</v>
      </c>
      <c r="C85" s="2" t="s">
        <v>100</v>
      </c>
      <c r="D85" s="2" t="s">
        <v>38</v>
      </c>
      <c r="E85" s="2" t="s">
        <v>236</v>
      </c>
      <c r="F85" s="4">
        <v>44986</v>
      </c>
      <c r="G85" s="4" t="s">
        <v>194</v>
      </c>
      <c r="H85" s="2">
        <v>2</v>
      </c>
      <c r="I85" s="9">
        <v>9079361</v>
      </c>
      <c r="J85" s="9">
        <v>9434061.3699999992</v>
      </c>
      <c r="K85" s="10">
        <v>397</v>
      </c>
      <c r="L85" s="10" t="s">
        <v>249</v>
      </c>
      <c r="M85" s="4">
        <v>45106</v>
      </c>
      <c r="N85" s="4">
        <v>45138</v>
      </c>
    </row>
    <row r="86" spans="1:14" s="2" customFormat="1" ht="29" x14ac:dyDescent="0.35">
      <c r="A86" s="34" t="s">
        <v>283</v>
      </c>
      <c r="B86" s="2" t="s">
        <v>284</v>
      </c>
      <c r="C86" s="2" t="s">
        <v>285</v>
      </c>
      <c r="D86" s="2" t="s">
        <v>101</v>
      </c>
      <c r="E86" s="2" t="s">
        <v>271</v>
      </c>
      <c r="F86" s="4">
        <v>44988</v>
      </c>
      <c r="G86" s="2" t="s">
        <v>21</v>
      </c>
      <c r="H86" s="2">
        <v>6</v>
      </c>
      <c r="I86" s="9">
        <v>1302115122</v>
      </c>
      <c r="J86" s="9">
        <v>1330608003.3199999</v>
      </c>
      <c r="K86" s="10">
        <v>64522</v>
      </c>
      <c r="L86" s="2" t="s">
        <v>31</v>
      </c>
      <c r="M86" s="4">
        <v>45106</v>
      </c>
      <c r="N86" s="4">
        <v>45138</v>
      </c>
    </row>
    <row r="87" spans="1:14" s="2" customFormat="1" x14ac:dyDescent="0.35">
      <c r="A87" s="34" t="s">
        <v>286</v>
      </c>
      <c r="B87" s="2" t="s">
        <v>287</v>
      </c>
      <c r="C87" s="2" t="s">
        <v>37</v>
      </c>
      <c r="D87" s="2" t="s">
        <v>38</v>
      </c>
      <c r="E87" s="2" t="s">
        <v>288</v>
      </c>
      <c r="F87" s="4">
        <v>44988</v>
      </c>
      <c r="G87" s="2" t="s">
        <v>209</v>
      </c>
      <c r="H87" s="2">
        <v>2</v>
      </c>
      <c r="I87" s="9">
        <v>31355499</v>
      </c>
      <c r="J87" s="9">
        <v>32232371.300000001</v>
      </c>
      <c r="K87" s="10">
        <v>430</v>
      </c>
      <c r="L87" s="2" t="s">
        <v>24</v>
      </c>
      <c r="M87" s="4">
        <v>45106</v>
      </c>
      <c r="N87" s="4">
        <v>45138</v>
      </c>
    </row>
    <row r="88" spans="1:14" s="2" customFormat="1" x14ac:dyDescent="0.35">
      <c r="A88" s="34" t="s">
        <v>289</v>
      </c>
      <c r="B88" s="2" t="s">
        <v>290</v>
      </c>
      <c r="C88" s="2" t="s">
        <v>291</v>
      </c>
      <c r="D88" s="2" t="s">
        <v>19</v>
      </c>
      <c r="E88" s="2" t="s">
        <v>292</v>
      </c>
      <c r="F88" s="4">
        <v>44993</v>
      </c>
      <c r="G88" s="2" t="s">
        <v>21</v>
      </c>
      <c r="H88" s="2">
        <v>6</v>
      </c>
      <c r="I88" s="9">
        <v>1056058113</v>
      </c>
      <c r="J88" s="9">
        <v>1081455840.78</v>
      </c>
      <c r="K88" s="10">
        <v>23687</v>
      </c>
      <c r="L88" s="2" t="s">
        <v>31</v>
      </c>
      <c r="M88" s="4">
        <v>45113</v>
      </c>
      <c r="N88" s="4">
        <v>45159</v>
      </c>
    </row>
    <row r="89" spans="1:14" s="2" customFormat="1" ht="29" hidden="1" x14ac:dyDescent="0.35">
      <c r="A89" s="34" t="s">
        <v>216</v>
      </c>
      <c r="B89" s="2" t="s">
        <v>217</v>
      </c>
      <c r="C89" s="2" t="s">
        <v>34</v>
      </c>
      <c r="D89" s="2" t="s">
        <v>19</v>
      </c>
      <c r="E89" s="2" t="s">
        <v>218</v>
      </c>
      <c r="F89" s="4">
        <v>44994</v>
      </c>
      <c r="G89" s="2" t="s">
        <v>209</v>
      </c>
      <c r="H89" s="2">
        <v>2</v>
      </c>
      <c r="I89" s="9">
        <v>267155675</v>
      </c>
      <c r="J89" s="9">
        <v>279585929.36000001</v>
      </c>
      <c r="K89" s="10">
        <v>21110</v>
      </c>
      <c r="L89" s="2" t="s">
        <v>249</v>
      </c>
      <c r="M89" s="4">
        <v>45113</v>
      </c>
      <c r="N89" s="4">
        <v>45145</v>
      </c>
    </row>
    <row r="90" spans="1:14" s="2" customFormat="1" x14ac:dyDescent="0.35">
      <c r="A90" s="34" t="s">
        <v>293</v>
      </c>
      <c r="B90" s="2" t="s">
        <v>294</v>
      </c>
      <c r="C90" s="2" t="s">
        <v>53</v>
      </c>
      <c r="D90" s="2" t="s">
        <v>54</v>
      </c>
      <c r="E90" s="2" t="s">
        <v>295</v>
      </c>
      <c r="F90" s="4">
        <v>44995</v>
      </c>
      <c r="G90" s="2" t="s">
        <v>21</v>
      </c>
      <c r="H90" s="2">
        <v>5</v>
      </c>
      <c r="I90" s="9">
        <v>58615098</v>
      </c>
      <c r="J90" s="9">
        <v>60362461.810000002</v>
      </c>
      <c r="K90" s="10">
        <v>1279</v>
      </c>
      <c r="L90" s="2" t="s">
        <v>24</v>
      </c>
      <c r="M90" s="4">
        <v>45113</v>
      </c>
      <c r="N90" s="4">
        <v>45138</v>
      </c>
    </row>
    <row r="91" spans="1:14" s="2" customFormat="1" ht="29" x14ac:dyDescent="0.35">
      <c r="A91" s="34" t="s">
        <v>296</v>
      </c>
      <c r="B91" s="2" t="s">
        <v>297</v>
      </c>
      <c r="C91" s="2" t="s">
        <v>298</v>
      </c>
      <c r="D91" s="2" t="s">
        <v>101</v>
      </c>
      <c r="E91" s="2" t="s">
        <v>218</v>
      </c>
      <c r="F91" s="4">
        <v>45019</v>
      </c>
      <c r="G91" s="2" t="s">
        <v>21</v>
      </c>
      <c r="H91" s="2" t="s">
        <v>22</v>
      </c>
      <c r="I91" s="9">
        <v>260870818</v>
      </c>
      <c r="J91" s="9">
        <v>267333129.19</v>
      </c>
      <c r="K91" s="10">
        <v>13760</v>
      </c>
      <c r="L91" s="2" t="s">
        <v>31</v>
      </c>
      <c r="M91" s="4">
        <v>45139</v>
      </c>
      <c r="N91" s="4">
        <v>45166</v>
      </c>
    </row>
    <row r="92" spans="1:14" s="2" customFormat="1" ht="29" x14ac:dyDescent="0.35">
      <c r="A92" s="34" t="s">
        <v>299</v>
      </c>
      <c r="B92" s="2" t="s">
        <v>300</v>
      </c>
      <c r="C92" s="2" t="s">
        <v>270</v>
      </c>
      <c r="D92" s="2" t="s">
        <v>110</v>
      </c>
      <c r="E92" s="2" t="s">
        <v>176</v>
      </c>
      <c r="F92" s="4">
        <v>45021</v>
      </c>
      <c r="G92" s="2" t="s">
        <v>21</v>
      </c>
      <c r="H92" s="2" t="s">
        <v>22</v>
      </c>
      <c r="I92" s="9">
        <v>62645851</v>
      </c>
      <c r="J92" s="9">
        <v>64197718.649999999</v>
      </c>
      <c r="K92" s="10">
        <f>4929+895</f>
        <v>5824</v>
      </c>
      <c r="L92" s="2" t="s">
        <v>31</v>
      </c>
      <c r="M92" s="4">
        <v>45139</v>
      </c>
      <c r="N92" s="4">
        <v>45166</v>
      </c>
    </row>
    <row r="93" spans="1:14" s="2" customFormat="1" x14ac:dyDescent="0.35">
      <c r="A93" s="34" t="s">
        <v>301</v>
      </c>
      <c r="B93" s="2" t="s">
        <v>302</v>
      </c>
      <c r="C93" s="2" t="s">
        <v>53</v>
      </c>
      <c r="D93" s="2" t="s">
        <v>54</v>
      </c>
      <c r="E93" s="2" t="s">
        <v>303</v>
      </c>
      <c r="F93" s="4">
        <v>45034</v>
      </c>
      <c r="G93" s="2" t="s">
        <v>21</v>
      </c>
      <c r="H93" s="2">
        <v>5</v>
      </c>
      <c r="I93" s="9">
        <v>764418250</v>
      </c>
      <c r="J93" s="9">
        <v>787764556.53999996</v>
      </c>
      <c r="K93" s="10">
        <v>19177</v>
      </c>
      <c r="L93" s="2" t="s">
        <v>24</v>
      </c>
      <c r="M93" s="4">
        <v>45139</v>
      </c>
      <c r="N93" s="4">
        <v>45166</v>
      </c>
    </row>
    <row r="94" spans="1:14" s="2" customFormat="1" ht="29" x14ac:dyDescent="0.35">
      <c r="A94" s="34" t="s">
        <v>304</v>
      </c>
      <c r="B94" s="2" t="s">
        <v>305</v>
      </c>
      <c r="C94" s="2" t="s">
        <v>306</v>
      </c>
      <c r="D94" s="2" t="s">
        <v>38</v>
      </c>
      <c r="E94" s="2" t="s">
        <v>307</v>
      </c>
      <c r="F94" s="4">
        <v>45030</v>
      </c>
      <c r="G94" s="2" t="s">
        <v>209</v>
      </c>
      <c r="H94" s="2">
        <v>2</v>
      </c>
      <c r="I94" s="9">
        <v>176959350</v>
      </c>
      <c r="J94" s="9">
        <v>182705768.78</v>
      </c>
      <c r="K94" s="10">
        <v>5399</v>
      </c>
      <c r="L94" s="2" t="s">
        <v>24</v>
      </c>
      <c r="M94" s="4">
        <v>45148</v>
      </c>
      <c r="N94" s="4">
        <v>45187</v>
      </c>
    </row>
    <row r="95" spans="1:14" s="2" customFormat="1" ht="29" x14ac:dyDescent="0.35">
      <c r="A95" s="34" t="s">
        <v>308</v>
      </c>
      <c r="B95" s="2" t="s">
        <v>309</v>
      </c>
      <c r="C95" s="2" t="s">
        <v>117</v>
      </c>
      <c r="D95" s="2" t="s">
        <v>54</v>
      </c>
      <c r="E95" s="2" t="s">
        <v>310</v>
      </c>
      <c r="F95" s="4">
        <v>45037</v>
      </c>
      <c r="G95" s="2" t="s">
        <v>21</v>
      </c>
      <c r="H95" s="2">
        <v>5</v>
      </c>
      <c r="I95" s="9">
        <v>35195067</v>
      </c>
      <c r="J95" s="9">
        <v>36337959.950000003</v>
      </c>
      <c r="K95" s="10">
        <v>918</v>
      </c>
      <c r="L95" s="2" t="s">
        <v>24</v>
      </c>
      <c r="M95" s="4">
        <v>45156</v>
      </c>
      <c r="N95" s="4">
        <v>45187</v>
      </c>
    </row>
    <row r="96" spans="1:14" s="2" customFormat="1" ht="29" x14ac:dyDescent="0.35">
      <c r="A96" s="34" t="s">
        <v>311</v>
      </c>
      <c r="B96" s="2" t="s">
        <v>312</v>
      </c>
      <c r="C96" s="2" t="s">
        <v>270</v>
      </c>
      <c r="D96" s="2" t="s">
        <v>101</v>
      </c>
      <c r="E96" s="2" t="s">
        <v>271</v>
      </c>
      <c r="F96" s="4">
        <v>45043</v>
      </c>
      <c r="G96" s="2" t="s">
        <v>21</v>
      </c>
      <c r="H96" s="2">
        <v>2</v>
      </c>
      <c r="I96" s="9">
        <v>7870515</v>
      </c>
      <c r="J96" s="9">
        <v>8131163.1799999997</v>
      </c>
      <c r="K96" s="10">
        <v>95</v>
      </c>
      <c r="L96" s="2" t="s">
        <v>24</v>
      </c>
      <c r="M96" s="4">
        <v>45163</v>
      </c>
      <c r="N96" s="4">
        <v>45194</v>
      </c>
    </row>
    <row r="97" spans="1:14" s="2" customFormat="1" ht="43.5" x14ac:dyDescent="0.35">
      <c r="A97" s="34" t="s">
        <v>313</v>
      </c>
      <c r="B97" s="2" t="s">
        <v>314</v>
      </c>
      <c r="C97" s="2" t="s">
        <v>179</v>
      </c>
      <c r="D97" s="2" t="s">
        <v>38</v>
      </c>
      <c r="E97" s="2" t="s">
        <v>315</v>
      </c>
      <c r="F97" s="4">
        <v>45043</v>
      </c>
      <c r="G97" s="2" t="s">
        <v>21</v>
      </c>
      <c r="H97" s="2">
        <v>1</v>
      </c>
      <c r="I97" s="9">
        <v>429246149</v>
      </c>
      <c r="J97" s="9">
        <v>569062845.71000004</v>
      </c>
      <c r="K97" s="10">
        <v>3606</v>
      </c>
      <c r="L97" s="2" t="s">
        <v>24</v>
      </c>
      <c r="M97" s="4">
        <v>45163</v>
      </c>
      <c r="N97" s="4">
        <v>45190</v>
      </c>
    </row>
    <row r="98" spans="1:14" s="2" customFormat="1" x14ac:dyDescent="0.35">
      <c r="A98" s="34" t="s">
        <v>316</v>
      </c>
      <c r="B98" s="2" t="s">
        <v>317</v>
      </c>
      <c r="C98" s="2" t="s">
        <v>318</v>
      </c>
      <c r="D98" s="2" t="s">
        <v>319</v>
      </c>
      <c r="E98" s="2" t="s">
        <v>320</v>
      </c>
      <c r="F98" s="4">
        <v>45043</v>
      </c>
      <c r="G98" s="2" t="s">
        <v>21</v>
      </c>
      <c r="H98" s="2">
        <v>5</v>
      </c>
      <c r="I98" s="9">
        <v>12958509</v>
      </c>
      <c r="J98" s="9">
        <v>13387656.5</v>
      </c>
      <c r="K98" s="10">
        <v>445</v>
      </c>
      <c r="L98" s="2" t="s">
        <v>24</v>
      </c>
      <c r="M98" s="4">
        <v>45163</v>
      </c>
      <c r="N98" s="4">
        <v>45194</v>
      </c>
    </row>
    <row r="99" spans="1:14" s="2" customFormat="1" x14ac:dyDescent="0.35">
      <c r="A99" s="34" t="s">
        <v>321</v>
      </c>
      <c r="B99" s="2" t="s">
        <v>322</v>
      </c>
      <c r="C99" s="2" t="s">
        <v>34</v>
      </c>
      <c r="D99" s="2" t="s">
        <v>19</v>
      </c>
      <c r="E99" s="2" t="s">
        <v>323</v>
      </c>
      <c r="F99" s="4">
        <v>45140</v>
      </c>
      <c r="G99" s="2" t="s">
        <v>21</v>
      </c>
      <c r="H99" s="2">
        <v>5</v>
      </c>
      <c r="I99" s="9">
        <v>21433078</v>
      </c>
      <c r="J99" s="9">
        <v>22134991.5</v>
      </c>
      <c r="K99" s="10">
        <v>1653</v>
      </c>
      <c r="L99" s="2" t="s">
        <v>24</v>
      </c>
      <c r="M99" s="4">
        <v>45163</v>
      </c>
      <c r="N99" s="4">
        <v>45190</v>
      </c>
    </row>
    <row r="100" spans="1:14" s="2" customFormat="1" ht="26.25" customHeight="1" x14ac:dyDescent="0.35">
      <c r="A100" s="34" t="s">
        <v>324</v>
      </c>
      <c r="B100" s="2" t="s">
        <v>325</v>
      </c>
      <c r="C100" s="2" t="s">
        <v>67</v>
      </c>
      <c r="D100" s="2" t="s">
        <v>38</v>
      </c>
      <c r="E100" s="2" t="s">
        <v>229</v>
      </c>
      <c r="F100" s="4">
        <v>45048</v>
      </c>
      <c r="G100" s="2" t="s">
        <v>209</v>
      </c>
      <c r="H100" s="2">
        <v>2</v>
      </c>
      <c r="I100" s="9">
        <v>73013006</v>
      </c>
      <c r="J100" s="9">
        <v>75805291.209999993</v>
      </c>
      <c r="K100" s="10">
        <v>996</v>
      </c>
      <c r="L100" s="10" t="s">
        <v>24</v>
      </c>
      <c r="M100" s="4">
        <v>45167</v>
      </c>
      <c r="N100" s="4">
        <v>45197</v>
      </c>
    </row>
    <row r="101" spans="1:14" s="2" customFormat="1" ht="26.25" customHeight="1" x14ac:dyDescent="0.35">
      <c r="A101" s="34" t="s">
        <v>326</v>
      </c>
      <c r="B101" s="2" t="s">
        <v>327</v>
      </c>
      <c r="C101" s="2" t="s">
        <v>34</v>
      </c>
      <c r="D101" s="2" t="s">
        <v>19</v>
      </c>
      <c r="E101" s="2" t="s">
        <v>328</v>
      </c>
      <c r="F101" s="4">
        <v>45054</v>
      </c>
      <c r="G101" s="2" t="s">
        <v>21</v>
      </c>
      <c r="H101" s="2">
        <v>5</v>
      </c>
      <c r="I101" s="5">
        <v>322970165</v>
      </c>
      <c r="J101" s="5">
        <v>333963087.91000003</v>
      </c>
      <c r="K101" s="6">
        <v>2487</v>
      </c>
      <c r="L101" s="2" t="s">
        <v>24</v>
      </c>
      <c r="M101" s="4">
        <v>45170</v>
      </c>
      <c r="N101" s="4">
        <v>45204</v>
      </c>
    </row>
    <row r="102" spans="1:14" s="2" customFormat="1" ht="29" x14ac:dyDescent="0.35">
      <c r="A102" s="34" t="s">
        <v>329</v>
      </c>
      <c r="B102" s="2" t="s">
        <v>330</v>
      </c>
      <c r="C102" s="2" t="s">
        <v>85</v>
      </c>
      <c r="D102" s="2" t="s">
        <v>38</v>
      </c>
      <c r="E102" s="2" t="s">
        <v>331</v>
      </c>
      <c r="F102" s="4">
        <v>45061</v>
      </c>
      <c r="G102" s="2" t="s">
        <v>194</v>
      </c>
      <c r="H102" s="2">
        <v>2</v>
      </c>
      <c r="I102" s="9">
        <v>3236227</v>
      </c>
      <c r="J102" s="5">
        <v>3884037.13</v>
      </c>
      <c r="K102" s="10">
        <v>108</v>
      </c>
      <c r="L102" s="2" t="s">
        <v>24</v>
      </c>
      <c r="M102" s="4">
        <v>45180</v>
      </c>
      <c r="N102" s="4">
        <v>45211</v>
      </c>
    </row>
    <row r="103" spans="1:14" s="2" customFormat="1" ht="46.5" customHeight="1" x14ac:dyDescent="0.35">
      <c r="A103" s="34" t="s">
        <v>332</v>
      </c>
      <c r="B103" s="2" t="s">
        <v>333</v>
      </c>
      <c r="C103" s="2" t="s">
        <v>109</v>
      </c>
      <c r="D103" s="2" t="s">
        <v>110</v>
      </c>
      <c r="E103" s="2" t="s">
        <v>30</v>
      </c>
      <c r="F103" s="4">
        <v>45071</v>
      </c>
      <c r="G103" s="2" t="s">
        <v>21</v>
      </c>
      <c r="H103" s="2">
        <v>5</v>
      </c>
      <c r="I103" s="9">
        <v>19960472</v>
      </c>
      <c r="J103" s="9">
        <v>20639406.760000002</v>
      </c>
      <c r="K103" s="10">
        <v>244</v>
      </c>
      <c r="L103" s="2" t="s">
        <v>24</v>
      </c>
      <c r="M103" s="4">
        <v>45190</v>
      </c>
      <c r="N103" s="4">
        <v>45222</v>
      </c>
    </row>
    <row r="104" spans="1:14" s="2" customFormat="1" x14ac:dyDescent="0.35">
      <c r="A104" s="34" t="s">
        <v>334</v>
      </c>
      <c r="B104" s="2" t="s">
        <v>335</v>
      </c>
      <c r="C104" s="2" t="s">
        <v>34</v>
      </c>
      <c r="D104" s="2" t="s">
        <v>19</v>
      </c>
      <c r="E104" s="2" t="s">
        <v>30</v>
      </c>
      <c r="F104" s="4">
        <v>45107</v>
      </c>
      <c r="G104" s="2" t="s">
        <v>21</v>
      </c>
      <c r="H104" s="2">
        <v>5</v>
      </c>
      <c r="I104" s="9">
        <v>47495382</v>
      </c>
      <c r="J104" s="9">
        <v>49343547.270000003</v>
      </c>
      <c r="K104" s="10">
        <v>3887</v>
      </c>
      <c r="L104" s="2" t="s">
        <v>24</v>
      </c>
      <c r="M104" s="4">
        <v>45226</v>
      </c>
      <c r="N104" s="4">
        <v>45257</v>
      </c>
    </row>
    <row r="105" spans="1:14" s="2" customFormat="1" x14ac:dyDescent="0.35">
      <c r="A105" s="34" t="s">
        <v>336</v>
      </c>
      <c r="B105" s="2" t="s">
        <v>337</v>
      </c>
      <c r="C105" s="2" t="s">
        <v>138</v>
      </c>
      <c r="D105" s="2" t="s">
        <v>38</v>
      </c>
      <c r="E105" s="2" t="s">
        <v>338</v>
      </c>
      <c r="F105" s="4">
        <v>45117</v>
      </c>
      <c r="G105" s="2" t="s">
        <v>43</v>
      </c>
      <c r="H105" s="2" t="s">
        <v>22</v>
      </c>
      <c r="I105" s="9">
        <v>17673863</v>
      </c>
      <c r="J105" s="9">
        <v>18295929.75</v>
      </c>
      <c r="K105" s="10">
        <v>1085</v>
      </c>
      <c r="L105" s="2" t="s">
        <v>31</v>
      </c>
      <c r="M105" s="4">
        <v>45237</v>
      </c>
      <c r="N105" s="4">
        <v>45267</v>
      </c>
    </row>
    <row r="106" spans="1:14" s="2" customFormat="1" x14ac:dyDescent="0.35">
      <c r="A106" s="34" t="s">
        <v>339</v>
      </c>
      <c r="B106" s="2" t="s">
        <v>340</v>
      </c>
      <c r="C106" s="2" t="s">
        <v>34</v>
      </c>
      <c r="D106" s="2" t="s">
        <v>19</v>
      </c>
      <c r="E106" s="2" t="s">
        <v>341</v>
      </c>
      <c r="F106" s="4">
        <v>45132</v>
      </c>
      <c r="G106" s="2" t="s">
        <v>43</v>
      </c>
      <c r="H106" s="2" t="s">
        <v>22</v>
      </c>
      <c r="I106" s="9">
        <v>25063301</v>
      </c>
      <c r="J106" s="9">
        <v>25981671.129999999</v>
      </c>
      <c r="K106" s="10">
        <v>1075</v>
      </c>
      <c r="L106" s="2" t="s">
        <v>31</v>
      </c>
      <c r="M106" s="4">
        <v>45252</v>
      </c>
      <c r="N106" s="4">
        <v>45281</v>
      </c>
    </row>
    <row r="107" spans="1:14" s="2" customFormat="1" ht="29" x14ac:dyDescent="0.35">
      <c r="A107" s="34" t="s">
        <v>342</v>
      </c>
      <c r="B107" s="25" t="s">
        <v>343</v>
      </c>
      <c r="C107" s="2" t="s">
        <v>344</v>
      </c>
      <c r="D107" s="2" t="s">
        <v>38</v>
      </c>
      <c r="E107" s="2" t="s">
        <v>345</v>
      </c>
      <c r="F107" s="4">
        <v>45132</v>
      </c>
      <c r="G107" s="2" t="s">
        <v>346</v>
      </c>
      <c r="H107" s="2" t="s">
        <v>22</v>
      </c>
      <c r="I107" s="9">
        <v>15903386</v>
      </c>
      <c r="J107" s="9">
        <v>16486118.279999999</v>
      </c>
      <c r="K107" s="10">
        <v>1512</v>
      </c>
      <c r="L107" s="2" t="s">
        <v>31</v>
      </c>
      <c r="M107" s="4">
        <v>45252</v>
      </c>
      <c r="N107" s="4">
        <v>45281</v>
      </c>
    </row>
    <row r="108" spans="1:14" s="2" customFormat="1" ht="29" x14ac:dyDescent="0.35">
      <c r="A108" s="34" t="s">
        <v>347</v>
      </c>
      <c r="B108" s="2" t="s">
        <v>348</v>
      </c>
      <c r="C108" s="2" t="s">
        <v>138</v>
      </c>
      <c r="D108" s="2" t="s">
        <v>38</v>
      </c>
      <c r="E108" s="2" t="s">
        <v>242</v>
      </c>
      <c r="F108" s="4">
        <v>45191</v>
      </c>
      <c r="G108" s="2" t="s">
        <v>43</v>
      </c>
      <c r="H108" s="2" t="s">
        <v>22</v>
      </c>
      <c r="I108" s="9">
        <v>15322483</v>
      </c>
      <c r="J108" s="9">
        <v>15980403.779999999</v>
      </c>
      <c r="K108" s="10">
        <v>525</v>
      </c>
      <c r="L108" s="2" t="s">
        <v>24</v>
      </c>
      <c r="M108" s="4">
        <v>45310</v>
      </c>
      <c r="N108" s="4">
        <v>45342</v>
      </c>
    </row>
    <row r="109" spans="1:14" s="2" customFormat="1" x14ac:dyDescent="0.35">
      <c r="A109" s="34" t="s">
        <v>349</v>
      </c>
      <c r="B109" s="2" t="s">
        <v>350</v>
      </c>
      <c r="C109" s="2" t="s">
        <v>34</v>
      </c>
      <c r="D109" s="2" t="s">
        <v>19</v>
      </c>
      <c r="E109" s="2" t="s">
        <v>50</v>
      </c>
      <c r="F109" s="4">
        <v>45239</v>
      </c>
      <c r="G109" s="2" t="s">
        <v>21</v>
      </c>
      <c r="H109" s="2" t="s">
        <v>22</v>
      </c>
      <c r="I109" s="9">
        <v>7173461</v>
      </c>
      <c r="J109" s="9">
        <v>7517017.25</v>
      </c>
      <c r="K109" s="10">
        <v>529</v>
      </c>
      <c r="L109" s="2" t="s">
        <v>24</v>
      </c>
      <c r="M109" s="4">
        <v>45359</v>
      </c>
      <c r="N109" s="4">
        <v>45390</v>
      </c>
    </row>
    <row r="110" spans="1:14" s="2" customFormat="1" ht="29" x14ac:dyDescent="0.35">
      <c r="A110" s="34" t="s">
        <v>351</v>
      </c>
      <c r="B110" s="25" t="s">
        <v>352</v>
      </c>
      <c r="C110" s="2" t="s">
        <v>53</v>
      </c>
      <c r="D110" s="2" t="s">
        <v>54</v>
      </c>
      <c r="E110" s="2" t="s">
        <v>353</v>
      </c>
      <c r="F110" s="4">
        <v>45257</v>
      </c>
      <c r="G110" s="2" t="s">
        <v>21</v>
      </c>
      <c r="H110" s="2" t="s">
        <v>22</v>
      </c>
      <c r="I110" s="9">
        <v>266076917</v>
      </c>
      <c r="J110" s="9">
        <v>279286934.76999998</v>
      </c>
      <c r="K110" s="10">
        <v>10252</v>
      </c>
      <c r="L110" s="2" t="s">
        <v>24</v>
      </c>
      <c r="M110" s="4">
        <v>45376</v>
      </c>
      <c r="N110" s="4">
        <v>45407</v>
      </c>
    </row>
    <row r="111" spans="1:14" s="2" customFormat="1" x14ac:dyDescent="0.35">
      <c r="A111" s="34" t="s">
        <v>354</v>
      </c>
      <c r="B111" s="2" t="s">
        <v>355</v>
      </c>
      <c r="C111" s="2" t="s">
        <v>356</v>
      </c>
      <c r="D111" s="2" t="s">
        <v>54</v>
      </c>
      <c r="E111" s="2" t="s">
        <v>353</v>
      </c>
      <c r="F111" s="4">
        <v>45322</v>
      </c>
      <c r="G111" s="2" t="s">
        <v>43</v>
      </c>
      <c r="H111" s="2" t="s">
        <v>22</v>
      </c>
      <c r="I111" s="9">
        <v>51712717</v>
      </c>
      <c r="J111" s="9">
        <v>54600374.939999998</v>
      </c>
      <c r="K111" s="10">
        <v>4605</v>
      </c>
      <c r="L111" s="2" t="s">
        <v>24</v>
      </c>
      <c r="M111" s="4">
        <v>45435</v>
      </c>
      <c r="N111" s="4">
        <v>45467</v>
      </c>
    </row>
    <row r="112" spans="1:14" s="2" customFormat="1" x14ac:dyDescent="0.35">
      <c r="A112" s="34" t="s">
        <v>357</v>
      </c>
      <c r="B112" s="25" t="s">
        <v>358</v>
      </c>
      <c r="C112" s="2" t="s">
        <v>53</v>
      </c>
      <c r="D112" s="2" t="s">
        <v>54</v>
      </c>
      <c r="E112" s="2" t="s">
        <v>359</v>
      </c>
      <c r="F112" s="4">
        <v>45336</v>
      </c>
      <c r="G112" s="2" t="s">
        <v>43</v>
      </c>
      <c r="H112" s="2" t="s">
        <v>22</v>
      </c>
      <c r="I112" s="5">
        <v>25285211</v>
      </c>
      <c r="J112" s="9">
        <v>26715415.91</v>
      </c>
      <c r="K112" s="10">
        <v>1407</v>
      </c>
      <c r="L112" s="2" t="s">
        <v>31</v>
      </c>
      <c r="M112" s="4">
        <v>45442</v>
      </c>
      <c r="N112" s="4">
        <v>45474</v>
      </c>
    </row>
    <row r="113" spans="1:14" s="2" customFormat="1" ht="29" x14ac:dyDescent="0.35">
      <c r="A113" s="47" t="s">
        <v>360</v>
      </c>
      <c r="B113" s="25" t="s">
        <v>361</v>
      </c>
      <c r="C113" s="2" t="s">
        <v>37</v>
      </c>
      <c r="D113" s="2" t="s">
        <v>29</v>
      </c>
      <c r="E113" s="2" t="s">
        <v>30</v>
      </c>
      <c r="F113" s="4">
        <v>45344</v>
      </c>
      <c r="G113" s="2" t="s">
        <v>21</v>
      </c>
      <c r="H113" s="2" t="s">
        <v>22</v>
      </c>
      <c r="I113" s="5">
        <v>59483087</v>
      </c>
      <c r="J113" s="5">
        <v>62847623.030000001</v>
      </c>
      <c r="K113" s="6">
        <v>516</v>
      </c>
      <c r="L113" s="2" t="s">
        <v>24</v>
      </c>
      <c r="M113" s="4">
        <v>45442</v>
      </c>
      <c r="N113" s="4">
        <v>45474</v>
      </c>
    </row>
    <row r="114" spans="1:14" s="32" customFormat="1" x14ac:dyDescent="0.35">
      <c r="A114" s="11" t="s">
        <v>362</v>
      </c>
      <c r="B114" s="2" t="s">
        <v>363</v>
      </c>
      <c r="C114" s="2" t="s">
        <v>364</v>
      </c>
      <c r="D114" s="2" t="s">
        <v>110</v>
      </c>
      <c r="E114" s="2" t="s">
        <v>353</v>
      </c>
      <c r="F114" s="4">
        <v>45330</v>
      </c>
      <c r="G114" s="2" t="s">
        <v>21</v>
      </c>
      <c r="H114" s="25" t="s">
        <v>22</v>
      </c>
      <c r="I114" s="9">
        <v>516032152</v>
      </c>
      <c r="J114" s="5">
        <v>545593271.04999995</v>
      </c>
      <c r="K114" s="10">
        <v>24288</v>
      </c>
      <c r="L114" s="25" t="s">
        <v>24</v>
      </c>
      <c r="M114" s="4">
        <v>45448</v>
      </c>
      <c r="N114" s="4">
        <v>45481</v>
      </c>
    </row>
    <row r="115" spans="1:14" s="32" customFormat="1" x14ac:dyDescent="0.35">
      <c r="A115" s="11" t="s">
        <v>365</v>
      </c>
      <c r="B115" s="2" t="s">
        <v>366</v>
      </c>
      <c r="C115" s="2" t="s">
        <v>34</v>
      </c>
      <c r="D115" s="2" t="s">
        <v>19</v>
      </c>
      <c r="E115" s="2" t="s">
        <v>367</v>
      </c>
      <c r="F115" s="4">
        <v>45335</v>
      </c>
      <c r="G115" s="2" t="s">
        <v>21</v>
      </c>
      <c r="H115" s="2" t="s">
        <v>22</v>
      </c>
      <c r="I115" s="9">
        <v>11801602</v>
      </c>
      <c r="J115" s="5">
        <v>12477661.74</v>
      </c>
      <c r="K115" s="10">
        <v>508</v>
      </c>
      <c r="L115" s="2" t="s">
        <v>31</v>
      </c>
      <c r="M115" s="35">
        <v>45449</v>
      </c>
      <c r="N115" s="4">
        <v>45481</v>
      </c>
    </row>
    <row r="116" spans="1:14" s="32" customFormat="1" ht="29" x14ac:dyDescent="0.35">
      <c r="A116" s="11" t="s">
        <v>368</v>
      </c>
      <c r="B116" s="2" t="s">
        <v>369</v>
      </c>
      <c r="C116" s="2" t="s">
        <v>78</v>
      </c>
      <c r="D116" s="2" t="s">
        <v>38</v>
      </c>
      <c r="E116" s="2" t="s">
        <v>370</v>
      </c>
      <c r="F116" s="4">
        <v>45335</v>
      </c>
      <c r="G116" s="2" t="s">
        <v>21</v>
      </c>
      <c r="H116" s="2" t="s">
        <v>22</v>
      </c>
      <c r="I116" s="9">
        <v>10101113</v>
      </c>
      <c r="J116" s="5">
        <v>10682887.33</v>
      </c>
      <c r="K116" s="10">
        <v>666</v>
      </c>
      <c r="L116" s="2" t="s">
        <v>31</v>
      </c>
      <c r="M116" s="35">
        <v>45455</v>
      </c>
      <c r="N116" s="4">
        <v>45484</v>
      </c>
    </row>
    <row r="117" spans="1:14" s="2" customFormat="1" ht="29" x14ac:dyDescent="0.35">
      <c r="A117" s="47" t="s">
        <v>371</v>
      </c>
      <c r="B117" s="25" t="s">
        <v>372</v>
      </c>
      <c r="C117" s="2" t="s">
        <v>117</v>
      </c>
      <c r="D117" s="2" t="s">
        <v>54</v>
      </c>
      <c r="E117" s="2" t="s">
        <v>373</v>
      </c>
      <c r="F117" s="4">
        <v>45342</v>
      </c>
      <c r="G117" s="2" t="s">
        <v>43</v>
      </c>
      <c r="H117" s="2" t="s">
        <v>22</v>
      </c>
      <c r="I117" s="9">
        <v>246605180</v>
      </c>
      <c r="J117" s="9">
        <v>260986599.94999999</v>
      </c>
      <c r="K117" s="10">
        <v>21079</v>
      </c>
      <c r="L117" s="2" t="s">
        <v>31</v>
      </c>
      <c r="M117" s="35">
        <v>45461</v>
      </c>
      <c r="N117" s="4">
        <v>45491</v>
      </c>
    </row>
    <row r="118" spans="1:14" s="2" customFormat="1" ht="29" x14ac:dyDescent="0.35">
      <c r="A118" s="11" t="s">
        <v>374</v>
      </c>
      <c r="B118" s="2" t="s">
        <v>375</v>
      </c>
      <c r="C118" s="2" t="s">
        <v>376</v>
      </c>
      <c r="D118" s="2" t="s">
        <v>101</v>
      </c>
      <c r="E118" s="2" t="s">
        <v>377</v>
      </c>
      <c r="F118" s="4">
        <v>45343</v>
      </c>
      <c r="G118" s="2" t="s">
        <v>21</v>
      </c>
      <c r="H118" s="2">
        <v>6</v>
      </c>
      <c r="I118" s="5">
        <v>3199389088</v>
      </c>
      <c r="J118" s="5">
        <v>3387290676.3499999</v>
      </c>
      <c r="K118" s="6">
        <v>103056</v>
      </c>
      <c r="L118" s="2" t="s">
        <v>24</v>
      </c>
      <c r="M118" s="4">
        <v>45463</v>
      </c>
      <c r="N118" s="4">
        <v>45495</v>
      </c>
    </row>
    <row r="119" spans="1:14" s="2" customFormat="1" ht="29" x14ac:dyDescent="0.35">
      <c r="A119" s="11" t="s">
        <v>378</v>
      </c>
      <c r="B119" s="2" t="s">
        <v>379</v>
      </c>
      <c r="C119" s="2" t="s">
        <v>53</v>
      </c>
      <c r="D119" s="2" t="s">
        <v>54</v>
      </c>
      <c r="E119" s="2" t="s">
        <v>380</v>
      </c>
      <c r="F119" s="4">
        <v>45343</v>
      </c>
      <c r="G119" s="2" t="s">
        <v>21</v>
      </c>
      <c r="H119" s="2">
        <v>6</v>
      </c>
      <c r="I119" s="5">
        <v>1130056114</v>
      </c>
      <c r="J119" s="5">
        <v>1197441800.96</v>
      </c>
      <c r="K119" s="6">
        <v>35223</v>
      </c>
      <c r="L119" s="2" t="s">
        <v>24</v>
      </c>
      <c r="M119" s="4">
        <v>45463</v>
      </c>
      <c r="N119" s="4">
        <v>45495</v>
      </c>
    </row>
    <row r="120" spans="1:14" s="2" customFormat="1" x14ac:dyDescent="0.35">
      <c r="A120" s="11" t="s">
        <v>381</v>
      </c>
      <c r="B120" s="2" t="s">
        <v>382</v>
      </c>
      <c r="C120" s="2" t="s">
        <v>164</v>
      </c>
      <c r="D120" s="2" t="s">
        <v>110</v>
      </c>
      <c r="E120" s="2" t="s">
        <v>383</v>
      </c>
      <c r="F120" s="4">
        <v>45344</v>
      </c>
      <c r="G120" s="2" t="s">
        <v>21</v>
      </c>
      <c r="H120" s="2">
        <v>6</v>
      </c>
      <c r="I120" s="5">
        <v>862841929</v>
      </c>
      <c r="J120" s="5">
        <v>913517031.17999995</v>
      </c>
      <c r="K120" s="6">
        <v>40373</v>
      </c>
      <c r="L120" s="2" t="s">
        <v>24</v>
      </c>
      <c r="M120" s="4">
        <v>45463</v>
      </c>
      <c r="N120" s="4">
        <v>45495</v>
      </c>
    </row>
    <row r="121" spans="1:14" s="2" customFormat="1" x14ac:dyDescent="0.35">
      <c r="A121" s="11" t="s">
        <v>384</v>
      </c>
      <c r="B121" s="2" t="s">
        <v>385</v>
      </c>
      <c r="C121" s="2" t="s">
        <v>386</v>
      </c>
      <c r="D121" s="2" t="s">
        <v>38</v>
      </c>
      <c r="E121" s="2" t="s">
        <v>387</v>
      </c>
      <c r="F121" s="4">
        <v>45352</v>
      </c>
      <c r="G121" s="2" t="s">
        <v>21</v>
      </c>
      <c r="H121" s="2" t="s">
        <v>22</v>
      </c>
      <c r="I121" s="5">
        <v>17823329</v>
      </c>
      <c r="J121" s="5">
        <v>18870101.289999999</v>
      </c>
      <c r="K121" s="6">
        <v>507</v>
      </c>
      <c r="L121" s="2" t="s">
        <v>24</v>
      </c>
      <c r="M121" s="4">
        <v>45463</v>
      </c>
      <c r="N121" s="4">
        <v>45495</v>
      </c>
    </row>
    <row r="122" spans="1:14" s="2" customFormat="1" ht="29" x14ac:dyDescent="0.35">
      <c r="A122" s="11" t="s">
        <v>388</v>
      </c>
      <c r="B122" s="2" t="s">
        <v>389</v>
      </c>
      <c r="C122" s="2" t="s">
        <v>390</v>
      </c>
      <c r="D122" s="2" t="s">
        <v>38</v>
      </c>
      <c r="E122" s="2" t="s">
        <v>391</v>
      </c>
      <c r="F122" s="4">
        <v>45351</v>
      </c>
      <c r="G122" s="2" t="s">
        <v>43</v>
      </c>
      <c r="H122" s="2" t="s">
        <v>22</v>
      </c>
      <c r="I122" s="5">
        <v>40685844</v>
      </c>
      <c r="J122" s="5">
        <v>43104738.560000002</v>
      </c>
      <c r="K122" s="6">
        <v>8145</v>
      </c>
      <c r="L122" s="2" t="s">
        <v>24</v>
      </c>
      <c r="M122" s="4">
        <v>45471</v>
      </c>
      <c r="N122" s="4">
        <v>45502</v>
      </c>
    </row>
    <row r="123" spans="1:14" ht="29" x14ac:dyDescent="0.35">
      <c r="A123" s="11" t="s">
        <v>392</v>
      </c>
      <c r="B123" s="2" t="s">
        <v>393</v>
      </c>
      <c r="C123" s="2" t="s">
        <v>394</v>
      </c>
      <c r="D123" s="2" t="s">
        <v>29</v>
      </c>
      <c r="E123" s="2" t="s">
        <v>30</v>
      </c>
      <c r="F123" s="4">
        <v>45366</v>
      </c>
      <c r="G123" s="2" t="s">
        <v>21</v>
      </c>
      <c r="H123" s="2">
        <v>6</v>
      </c>
      <c r="I123" s="9">
        <v>1440137839</v>
      </c>
      <c r="J123" s="9">
        <v>1527839374.8099999</v>
      </c>
      <c r="K123" s="10">
        <v>49180</v>
      </c>
      <c r="L123" s="2" t="s">
        <v>24</v>
      </c>
      <c r="M123" s="4">
        <v>45485</v>
      </c>
      <c r="N123" s="4">
        <v>45516</v>
      </c>
    </row>
    <row r="124" spans="1:14" ht="29" x14ac:dyDescent="0.35">
      <c r="A124" s="11" t="s">
        <v>395</v>
      </c>
      <c r="B124" s="2" t="s">
        <v>396</v>
      </c>
      <c r="C124" s="2" t="s">
        <v>28</v>
      </c>
      <c r="D124" s="2" t="s">
        <v>29</v>
      </c>
      <c r="E124" s="2" t="s">
        <v>30</v>
      </c>
      <c r="F124" s="4">
        <v>45377</v>
      </c>
      <c r="G124" s="2" t="s">
        <v>21</v>
      </c>
      <c r="H124" s="2">
        <v>5</v>
      </c>
      <c r="I124" s="9">
        <v>19415788</v>
      </c>
      <c r="J124" s="9">
        <v>20651764.370000001</v>
      </c>
      <c r="K124" s="10">
        <v>542</v>
      </c>
      <c r="L124" s="2" t="s">
        <v>24</v>
      </c>
      <c r="M124" s="4">
        <v>45497</v>
      </c>
      <c r="N124" s="4">
        <v>45526</v>
      </c>
    </row>
    <row r="125" spans="1:14" x14ac:dyDescent="0.35">
      <c r="A125" s="11" t="s">
        <v>397</v>
      </c>
      <c r="B125" s="2" t="s">
        <v>398</v>
      </c>
      <c r="C125" s="2" t="s">
        <v>34</v>
      </c>
      <c r="D125" s="2" t="s">
        <v>19</v>
      </c>
      <c r="E125" s="2" t="s">
        <v>399</v>
      </c>
      <c r="F125" s="4">
        <v>45378</v>
      </c>
      <c r="G125" s="2" t="s">
        <v>21</v>
      </c>
      <c r="H125" s="2">
        <v>6</v>
      </c>
      <c r="I125" s="9">
        <v>5374284081</v>
      </c>
      <c r="J125" s="9">
        <v>5713448859.1199999</v>
      </c>
      <c r="K125" s="10">
        <v>72141</v>
      </c>
      <c r="L125" s="2" t="s">
        <v>24</v>
      </c>
      <c r="M125" s="4">
        <v>45498</v>
      </c>
      <c r="N125" s="4">
        <v>45530</v>
      </c>
    </row>
    <row r="126" spans="1:14" x14ac:dyDescent="0.35">
      <c r="A126" s="47" t="s">
        <v>400</v>
      </c>
      <c r="B126" s="2" t="s">
        <v>401</v>
      </c>
      <c r="C126" s="2" t="s">
        <v>109</v>
      </c>
      <c r="D126" s="2" t="s">
        <v>110</v>
      </c>
      <c r="E126" s="2" t="s">
        <v>402</v>
      </c>
      <c r="F126" s="4">
        <v>45385</v>
      </c>
      <c r="G126" s="2" t="s">
        <v>21</v>
      </c>
      <c r="H126" s="2">
        <v>5</v>
      </c>
      <c r="I126" s="5">
        <v>37042012</v>
      </c>
      <c r="J126" s="9">
        <v>39440934.840000004</v>
      </c>
      <c r="K126" s="6">
        <v>787</v>
      </c>
      <c r="L126" s="2" t="s">
        <v>24</v>
      </c>
      <c r="M126" s="4">
        <v>45505</v>
      </c>
      <c r="N126" s="4">
        <v>45538</v>
      </c>
    </row>
    <row r="127" spans="1:14" s="2" customFormat="1" ht="43.5" x14ac:dyDescent="0.35">
      <c r="A127" s="11" t="s">
        <v>403</v>
      </c>
      <c r="B127" s="2" t="s">
        <v>404</v>
      </c>
      <c r="C127" s="2" t="s">
        <v>34</v>
      </c>
      <c r="D127" s="2" t="s">
        <v>19</v>
      </c>
      <c r="E127" s="2" t="s">
        <v>50</v>
      </c>
      <c r="F127" s="4">
        <v>45401</v>
      </c>
      <c r="G127" s="2" t="s">
        <v>21</v>
      </c>
      <c r="H127" s="2" t="s">
        <v>22</v>
      </c>
      <c r="I127" s="5">
        <v>29683175</v>
      </c>
      <c r="J127" s="5">
        <v>31598054.699999999</v>
      </c>
      <c r="K127" s="6">
        <v>804</v>
      </c>
      <c r="L127" s="2" t="s">
        <v>24</v>
      </c>
      <c r="M127" s="4">
        <v>45520</v>
      </c>
      <c r="N127" s="4">
        <v>45551</v>
      </c>
    </row>
    <row r="128" spans="1:14" s="2" customFormat="1" x14ac:dyDescent="0.35">
      <c r="A128" s="11" t="s">
        <v>405</v>
      </c>
      <c r="B128" s="2" t="s">
        <v>406</v>
      </c>
      <c r="C128" s="2" t="s">
        <v>34</v>
      </c>
      <c r="D128" s="2" t="s">
        <v>19</v>
      </c>
      <c r="E128" s="2" t="s">
        <v>407</v>
      </c>
      <c r="F128" s="4">
        <v>45427</v>
      </c>
      <c r="G128" s="2" t="s">
        <v>21</v>
      </c>
      <c r="H128" s="2" t="s">
        <v>22</v>
      </c>
      <c r="I128" s="5">
        <v>100910316</v>
      </c>
      <c r="J128" s="5">
        <v>107670077.73999999</v>
      </c>
      <c r="K128" s="6">
        <v>1490</v>
      </c>
      <c r="L128" s="2" t="s">
        <v>31</v>
      </c>
      <c r="M128" s="4">
        <v>45545</v>
      </c>
      <c r="N128" s="4">
        <v>45575</v>
      </c>
    </row>
    <row r="129" spans="1:14" s="2" customFormat="1" ht="29" x14ac:dyDescent="0.35">
      <c r="A129" s="11" t="s">
        <v>408</v>
      </c>
      <c r="B129" s="2" t="s">
        <v>409</v>
      </c>
      <c r="C129" s="2" t="s">
        <v>34</v>
      </c>
      <c r="D129" s="2" t="s">
        <v>19</v>
      </c>
      <c r="E129" s="2" t="s">
        <v>410</v>
      </c>
      <c r="F129" s="4">
        <v>45427</v>
      </c>
      <c r="G129" s="2" t="s">
        <v>43</v>
      </c>
      <c r="H129" s="2" t="s">
        <v>22</v>
      </c>
      <c r="I129" s="5">
        <v>99269370</v>
      </c>
      <c r="J129" s="5">
        <v>105919208.34999999</v>
      </c>
      <c r="K129" s="6">
        <v>3349</v>
      </c>
      <c r="L129" s="2" t="s">
        <v>31</v>
      </c>
      <c r="M129" s="4">
        <v>45545</v>
      </c>
      <c r="N129" s="4">
        <v>45575</v>
      </c>
    </row>
    <row r="130" spans="1:14" s="2" customFormat="1" ht="43.5" x14ac:dyDescent="0.35">
      <c r="A130" s="11" t="s">
        <v>411</v>
      </c>
      <c r="B130" s="2" t="s">
        <v>412</v>
      </c>
      <c r="C130" s="2" t="s">
        <v>37</v>
      </c>
      <c r="D130" s="2" t="s">
        <v>38</v>
      </c>
      <c r="E130" s="2" t="s">
        <v>391</v>
      </c>
      <c r="F130" s="4">
        <v>45428</v>
      </c>
      <c r="G130" s="2" t="s">
        <v>43</v>
      </c>
      <c r="H130" s="2" t="s">
        <v>22</v>
      </c>
      <c r="I130" s="5">
        <v>23203662</v>
      </c>
      <c r="J130" s="5">
        <v>24758024.649999999</v>
      </c>
      <c r="K130" s="6">
        <v>1210</v>
      </c>
      <c r="L130" s="2" t="s">
        <v>31</v>
      </c>
      <c r="M130" s="4">
        <v>45545</v>
      </c>
      <c r="N130" s="4">
        <v>45575</v>
      </c>
    </row>
    <row r="131" spans="1:14" x14ac:dyDescent="0.35">
      <c r="A131" s="36" t="s">
        <v>413</v>
      </c>
      <c r="B131" s="25" t="s">
        <v>414</v>
      </c>
      <c r="C131" s="2" t="s">
        <v>34</v>
      </c>
      <c r="D131" s="2" t="s">
        <v>19</v>
      </c>
      <c r="E131" s="2" t="s">
        <v>82</v>
      </c>
      <c r="F131" s="4">
        <v>45470</v>
      </c>
      <c r="G131" s="2" t="s">
        <v>21</v>
      </c>
      <c r="H131" s="2" t="s">
        <v>22</v>
      </c>
      <c r="I131" s="9">
        <v>22045564</v>
      </c>
      <c r="J131" s="5">
        <v>23583786.059999999</v>
      </c>
      <c r="K131" s="6">
        <v>615</v>
      </c>
      <c r="L131" s="2" t="s">
        <v>31</v>
      </c>
      <c r="M131" s="4">
        <v>45572</v>
      </c>
      <c r="N131" s="4">
        <v>45602</v>
      </c>
    </row>
    <row r="132" spans="1:14" ht="29" x14ac:dyDescent="0.35">
      <c r="A132" s="11" t="s">
        <v>415</v>
      </c>
      <c r="B132" s="2" t="s">
        <v>416</v>
      </c>
      <c r="C132" s="2" t="s">
        <v>306</v>
      </c>
      <c r="D132" s="2" t="s">
        <v>38</v>
      </c>
      <c r="E132" s="2" t="s">
        <v>86</v>
      </c>
      <c r="F132" s="4">
        <v>45485</v>
      </c>
      <c r="G132" s="2" t="s">
        <v>21</v>
      </c>
      <c r="H132" s="2" t="s">
        <v>22</v>
      </c>
      <c r="I132" s="5">
        <v>593554190</v>
      </c>
      <c r="J132" s="5">
        <v>635030505.5</v>
      </c>
      <c r="K132" s="6">
        <v>22576</v>
      </c>
      <c r="L132" s="2" t="s">
        <v>24</v>
      </c>
      <c r="M132" s="4">
        <v>45573</v>
      </c>
      <c r="N132" s="4">
        <v>45603</v>
      </c>
    </row>
    <row r="133" spans="1:14" x14ac:dyDescent="0.35">
      <c r="A133" s="36" t="s">
        <v>417</v>
      </c>
      <c r="B133" s="25" t="s">
        <v>418</v>
      </c>
      <c r="C133" s="2" t="s">
        <v>37</v>
      </c>
      <c r="D133" s="2" t="s">
        <v>38</v>
      </c>
      <c r="E133" s="2" t="s">
        <v>419</v>
      </c>
      <c r="F133" s="4">
        <v>45562</v>
      </c>
      <c r="G133" s="2" t="s">
        <v>43</v>
      </c>
      <c r="H133" s="2" t="s">
        <v>22</v>
      </c>
      <c r="I133" s="9">
        <v>70463335</v>
      </c>
      <c r="J133" s="9">
        <v>75518078.519999996</v>
      </c>
      <c r="K133" s="10">
        <v>3318</v>
      </c>
      <c r="L133" s="2" t="s">
        <v>24</v>
      </c>
      <c r="M133" s="4">
        <v>45589</v>
      </c>
      <c r="N133" s="4">
        <v>45621</v>
      </c>
    </row>
    <row r="134" spans="1:14" ht="29" x14ac:dyDescent="0.35">
      <c r="A134" s="11" t="s">
        <v>420</v>
      </c>
      <c r="B134" s="2" t="s">
        <v>421</v>
      </c>
      <c r="C134" s="2" t="s">
        <v>306</v>
      </c>
      <c r="D134" s="2" t="s">
        <v>38</v>
      </c>
      <c r="E134" s="2" t="s">
        <v>387</v>
      </c>
      <c r="F134" s="4">
        <v>45489</v>
      </c>
      <c r="G134" s="2" t="s">
        <v>21</v>
      </c>
      <c r="H134" s="2" t="s">
        <v>22</v>
      </c>
      <c r="I134" s="5">
        <v>32259617</v>
      </c>
      <c r="J134" s="5">
        <v>34597094.530000001</v>
      </c>
      <c r="K134" s="6">
        <v>1198</v>
      </c>
      <c r="L134" s="2" t="s">
        <v>31</v>
      </c>
      <c r="M134" s="4">
        <v>45594</v>
      </c>
      <c r="N134" s="35">
        <v>45628</v>
      </c>
    </row>
    <row r="135" spans="1:14" ht="43.5" x14ac:dyDescent="0.35">
      <c r="A135" s="11" t="s">
        <v>422</v>
      </c>
      <c r="B135" s="2" t="s">
        <v>423</v>
      </c>
      <c r="C135" s="2" t="s">
        <v>53</v>
      </c>
      <c r="D135" s="2" t="s">
        <v>54</v>
      </c>
      <c r="E135" s="2" t="s">
        <v>424</v>
      </c>
      <c r="F135" s="4">
        <v>45524</v>
      </c>
      <c r="G135" s="2" t="s">
        <v>21</v>
      </c>
      <c r="H135" s="2">
        <v>6</v>
      </c>
      <c r="I135" s="9">
        <v>638123040</v>
      </c>
      <c r="J135" s="9">
        <v>684360361.01999998</v>
      </c>
      <c r="K135" s="10">
        <v>29233</v>
      </c>
      <c r="L135" s="2" t="s">
        <v>24</v>
      </c>
      <c r="M135" s="4">
        <v>45594</v>
      </c>
      <c r="N135" s="4">
        <v>45628</v>
      </c>
    </row>
    <row r="136" spans="1:14" x14ac:dyDescent="0.35">
      <c r="A136" s="36" t="s">
        <v>425</v>
      </c>
      <c r="B136" s="25" t="s">
        <v>426</v>
      </c>
      <c r="C136" s="2" t="s">
        <v>34</v>
      </c>
      <c r="D136" s="2" t="s">
        <v>19</v>
      </c>
      <c r="E136" s="2" t="s">
        <v>180</v>
      </c>
      <c r="F136" s="4">
        <v>45574</v>
      </c>
      <c r="G136" s="2" t="s">
        <v>21</v>
      </c>
      <c r="H136" s="2" t="s">
        <v>22</v>
      </c>
      <c r="I136" s="9">
        <v>15989516</v>
      </c>
      <c r="J136" s="9">
        <v>17148089.41</v>
      </c>
      <c r="K136" s="10">
        <v>1600</v>
      </c>
      <c r="L136" s="2" t="s">
        <v>24</v>
      </c>
      <c r="M136" s="4">
        <v>45594</v>
      </c>
      <c r="N136" s="4">
        <v>45628</v>
      </c>
    </row>
    <row r="137" spans="1:14" s="2" customFormat="1" x14ac:dyDescent="0.35">
      <c r="A137" s="11" t="s">
        <v>427</v>
      </c>
      <c r="B137" s="2" t="s">
        <v>428</v>
      </c>
      <c r="C137" s="2" t="s">
        <v>53</v>
      </c>
      <c r="D137" s="2" t="s">
        <v>54</v>
      </c>
      <c r="E137" s="2" t="s">
        <v>429</v>
      </c>
      <c r="F137" s="4">
        <v>45492</v>
      </c>
      <c r="G137" s="2" t="s">
        <v>43</v>
      </c>
      <c r="H137" s="2" t="s">
        <v>22</v>
      </c>
      <c r="I137" s="9">
        <v>28284296</v>
      </c>
      <c r="J137" s="9">
        <v>30374600.34</v>
      </c>
      <c r="K137" s="10">
        <v>6117</v>
      </c>
      <c r="L137" s="2" t="s">
        <v>24</v>
      </c>
      <c r="M137" s="4">
        <v>45610</v>
      </c>
      <c r="N137" s="4">
        <v>45642</v>
      </c>
    </row>
    <row r="138" spans="1:14" s="2" customFormat="1" x14ac:dyDescent="0.35">
      <c r="A138" s="11" t="s">
        <v>430</v>
      </c>
      <c r="B138" s="2" t="s">
        <v>431</v>
      </c>
      <c r="C138" s="2" t="s">
        <v>18</v>
      </c>
      <c r="D138" s="2" t="s">
        <v>101</v>
      </c>
      <c r="E138" s="2" t="s">
        <v>432</v>
      </c>
      <c r="F138" s="4">
        <v>45510</v>
      </c>
      <c r="G138" s="2" t="s">
        <v>21</v>
      </c>
      <c r="H138" s="2" t="s">
        <v>22</v>
      </c>
      <c r="I138" s="9">
        <v>38523935</v>
      </c>
      <c r="J138" s="9">
        <v>41398817.270000003</v>
      </c>
      <c r="K138" s="10">
        <v>1821</v>
      </c>
      <c r="L138" s="2" t="s">
        <v>24</v>
      </c>
      <c r="M138" s="4">
        <v>45617</v>
      </c>
      <c r="N138" s="4">
        <v>45649</v>
      </c>
    </row>
    <row r="139" spans="1:14" s="2" customFormat="1" x14ac:dyDescent="0.35">
      <c r="A139" s="11" t="s">
        <v>433</v>
      </c>
      <c r="B139" s="2" t="s">
        <v>434</v>
      </c>
      <c r="C139" s="2" t="s">
        <v>435</v>
      </c>
      <c r="D139" s="2" t="s">
        <v>38</v>
      </c>
      <c r="E139" s="2" t="s">
        <v>139</v>
      </c>
      <c r="F139" s="4">
        <v>45594</v>
      </c>
      <c r="G139" s="2" t="s">
        <v>21</v>
      </c>
      <c r="H139" s="2" t="s">
        <v>22</v>
      </c>
      <c r="I139" s="9">
        <v>103167007</v>
      </c>
      <c r="J139" s="9">
        <v>110897880.69</v>
      </c>
      <c r="K139" s="10">
        <v>5834</v>
      </c>
      <c r="L139" s="2" t="s">
        <v>24</v>
      </c>
      <c r="M139" s="4">
        <v>45621</v>
      </c>
      <c r="N139" s="4">
        <v>45652</v>
      </c>
    </row>
    <row r="140" spans="1:14" s="32" customFormat="1" x14ac:dyDescent="0.35">
      <c r="A140" s="11" t="s">
        <v>436</v>
      </c>
      <c r="B140" s="2" t="s">
        <v>437</v>
      </c>
      <c r="C140" s="2" t="s">
        <v>34</v>
      </c>
      <c r="D140" s="2" t="s">
        <v>19</v>
      </c>
      <c r="E140" s="2" t="s">
        <v>410</v>
      </c>
      <c r="F140" s="4">
        <v>45517</v>
      </c>
      <c r="G140" s="2" t="s">
        <v>21</v>
      </c>
      <c r="H140" s="25" t="s">
        <v>22</v>
      </c>
      <c r="I140" s="9">
        <v>45296026</v>
      </c>
      <c r="J140" s="9">
        <v>48690307.43</v>
      </c>
      <c r="K140" s="10">
        <v>1321</v>
      </c>
      <c r="L140" s="2" t="s">
        <v>24</v>
      </c>
      <c r="M140" s="4">
        <v>45621</v>
      </c>
      <c r="N140" s="35">
        <v>45652</v>
      </c>
    </row>
    <row r="141" spans="1:14" s="2" customFormat="1" x14ac:dyDescent="0.35">
      <c r="A141" s="11" t="s">
        <v>438</v>
      </c>
      <c r="B141" s="2" t="s">
        <v>439</v>
      </c>
      <c r="C141" s="2" t="s">
        <v>109</v>
      </c>
      <c r="D141" s="2" t="s">
        <v>110</v>
      </c>
      <c r="E141" s="2" t="s">
        <v>30</v>
      </c>
      <c r="F141" s="4">
        <v>45524</v>
      </c>
      <c r="G141" s="2" t="s">
        <v>21</v>
      </c>
      <c r="H141" s="2" t="s">
        <v>22</v>
      </c>
      <c r="I141" s="5">
        <v>59191552</v>
      </c>
      <c r="J141" s="5">
        <v>63694307.240000002</v>
      </c>
      <c r="K141" s="6">
        <v>1344</v>
      </c>
      <c r="L141" s="2" t="s">
        <v>24</v>
      </c>
      <c r="M141" s="4">
        <v>45632</v>
      </c>
      <c r="N141" s="4">
        <v>45663</v>
      </c>
    </row>
    <row r="142" spans="1:14" s="2" customFormat="1" x14ac:dyDescent="0.35">
      <c r="A142" s="47" t="s">
        <v>440</v>
      </c>
      <c r="B142" s="2" t="s">
        <v>441</v>
      </c>
      <c r="C142" s="2" t="s">
        <v>34</v>
      </c>
      <c r="D142" s="2" t="s">
        <v>19</v>
      </c>
      <c r="E142" s="2" t="s">
        <v>442</v>
      </c>
      <c r="F142" s="4">
        <v>45533</v>
      </c>
      <c r="G142" s="2" t="s">
        <v>43</v>
      </c>
      <c r="H142" s="2" t="s">
        <v>22</v>
      </c>
      <c r="I142" s="5">
        <v>27255547</v>
      </c>
      <c r="J142" s="5">
        <v>29348593.920000002</v>
      </c>
      <c r="K142" s="6">
        <v>2012</v>
      </c>
      <c r="L142" s="2" t="s">
        <v>24</v>
      </c>
      <c r="M142" s="4">
        <v>45638</v>
      </c>
      <c r="N142" s="4">
        <v>45670</v>
      </c>
    </row>
    <row r="143" spans="1:14" x14ac:dyDescent="0.35">
      <c r="A143" s="36" t="s">
        <v>443</v>
      </c>
      <c r="B143" s="2" t="s">
        <v>444</v>
      </c>
      <c r="C143" s="2" t="s">
        <v>445</v>
      </c>
      <c r="D143" s="2" t="s">
        <v>38</v>
      </c>
      <c r="E143" s="2" t="s">
        <v>446</v>
      </c>
      <c r="F143" s="4">
        <v>45569</v>
      </c>
      <c r="G143" s="2" t="s">
        <v>43</v>
      </c>
      <c r="H143" s="2" t="s">
        <v>22</v>
      </c>
      <c r="I143" s="9">
        <v>6367856</v>
      </c>
      <c r="J143" s="9">
        <v>6852264.5999999996</v>
      </c>
      <c r="K143" s="10">
        <v>275</v>
      </c>
      <c r="L143" s="2" t="s">
        <v>31</v>
      </c>
      <c r="M143" s="4">
        <v>45646</v>
      </c>
      <c r="N143" s="4">
        <v>45663</v>
      </c>
    </row>
    <row r="144" spans="1:14" x14ac:dyDescent="0.35">
      <c r="A144" s="36" t="s">
        <v>447</v>
      </c>
      <c r="B144" s="25" t="s">
        <v>448</v>
      </c>
      <c r="C144" s="2" t="s">
        <v>138</v>
      </c>
      <c r="D144" s="2" t="s">
        <v>38</v>
      </c>
      <c r="E144" s="2" t="s">
        <v>72</v>
      </c>
      <c r="F144" s="4">
        <v>45618</v>
      </c>
      <c r="G144" s="2" t="s">
        <v>21</v>
      </c>
      <c r="H144" s="2" t="s">
        <v>22</v>
      </c>
      <c r="I144" s="9">
        <v>55045915</v>
      </c>
      <c r="J144" s="9">
        <v>59432166.409999996</v>
      </c>
      <c r="K144" s="10">
        <v>1460</v>
      </c>
      <c r="L144" s="2" t="s">
        <v>24</v>
      </c>
      <c r="M144" s="4">
        <v>45667</v>
      </c>
      <c r="N144" s="4">
        <v>45700</v>
      </c>
    </row>
    <row r="145" spans="1:14" x14ac:dyDescent="0.35">
      <c r="A145" s="11" t="s">
        <v>449</v>
      </c>
      <c r="B145" s="2" t="s">
        <v>450</v>
      </c>
      <c r="C145" s="2" t="s">
        <v>34</v>
      </c>
      <c r="D145" s="2" t="s">
        <v>19</v>
      </c>
      <c r="E145" s="2" t="s">
        <v>248</v>
      </c>
      <c r="F145" s="4">
        <v>45618</v>
      </c>
      <c r="G145" s="2" t="s">
        <v>21</v>
      </c>
      <c r="H145" s="2" t="s">
        <v>22</v>
      </c>
      <c r="I145" s="5">
        <v>92382578</v>
      </c>
      <c r="J145" s="5">
        <v>99743945.569999993</v>
      </c>
      <c r="K145" s="6">
        <v>3453</v>
      </c>
      <c r="L145" s="2" t="s">
        <v>24</v>
      </c>
      <c r="M145" s="4">
        <v>45667</v>
      </c>
      <c r="N145" s="35">
        <v>45698</v>
      </c>
    </row>
    <row r="146" spans="1:14" s="2" customFormat="1" x14ac:dyDescent="0.35">
      <c r="A146" s="11" t="s">
        <v>451</v>
      </c>
      <c r="B146" s="2" t="s">
        <v>452</v>
      </c>
      <c r="C146" s="2" t="s">
        <v>453</v>
      </c>
      <c r="D146" s="2" t="s">
        <v>38</v>
      </c>
      <c r="E146" s="2" t="s">
        <v>242</v>
      </c>
      <c r="F146" s="4">
        <v>45618</v>
      </c>
      <c r="G146" s="2" t="s">
        <v>43</v>
      </c>
      <c r="H146" s="2" t="s">
        <v>22</v>
      </c>
      <c r="I146" s="9">
        <v>79147701</v>
      </c>
      <c r="J146" s="9">
        <v>85454467.180000007</v>
      </c>
      <c r="K146" s="10">
        <v>6461</v>
      </c>
      <c r="L146" s="2" t="s">
        <v>24</v>
      </c>
      <c r="M146" s="4">
        <v>45667</v>
      </c>
      <c r="N146" s="4">
        <v>45698</v>
      </c>
    </row>
    <row r="147" spans="1:14" s="2" customFormat="1" ht="29" x14ac:dyDescent="0.35">
      <c r="A147" s="11" t="s">
        <v>454</v>
      </c>
      <c r="B147" s="2" t="s">
        <v>455</v>
      </c>
      <c r="C147" s="2" t="s">
        <v>224</v>
      </c>
      <c r="D147" s="2" t="s">
        <v>225</v>
      </c>
      <c r="E147" s="2" t="s">
        <v>456</v>
      </c>
      <c r="F147" s="4">
        <v>45623</v>
      </c>
      <c r="G147" s="2" t="s">
        <v>43</v>
      </c>
      <c r="H147" s="2">
        <v>6</v>
      </c>
      <c r="I147" s="9">
        <v>804439211</v>
      </c>
      <c r="J147" s="9">
        <v>868788841.78999996</v>
      </c>
      <c r="K147" s="10">
        <v>91744</v>
      </c>
      <c r="L147" s="2" t="s">
        <v>24</v>
      </c>
      <c r="M147" s="4">
        <v>45671</v>
      </c>
      <c r="N147" s="4">
        <v>45701</v>
      </c>
    </row>
    <row r="148" spans="1:14" s="2" customFormat="1" ht="43.5" x14ac:dyDescent="0.35">
      <c r="A148" s="47" t="s">
        <v>457</v>
      </c>
      <c r="B148" s="2" t="s">
        <v>458</v>
      </c>
      <c r="C148" s="2" t="s">
        <v>34</v>
      </c>
      <c r="D148" s="2" t="s">
        <v>19</v>
      </c>
      <c r="E148" s="2" t="s">
        <v>459</v>
      </c>
      <c r="F148" s="4">
        <v>45623</v>
      </c>
      <c r="G148" s="2" t="s">
        <v>21</v>
      </c>
      <c r="H148" s="2">
        <v>5</v>
      </c>
      <c r="I148" s="9">
        <v>120742941</v>
      </c>
      <c r="J148" s="9">
        <v>131062074.06</v>
      </c>
      <c r="K148" s="10">
        <v>2759</v>
      </c>
      <c r="L148" s="2" t="s">
        <v>24</v>
      </c>
      <c r="M148" s="4">
        <v>45723</v>
      </c>
      <c r="N148" s="4">
        <v>45754</v>
      </c>
    </row>
    <row r="149" spans="1:14" s="2" customFormat="1" ht="29" x14ac:dyDescent="0.35">
      <c r="A149" s="11" t="s">
        <v>460</v>
      </c>
      <c r="B149" s="2" t="s">
        <v>461</v>
      </c>
      <c r="C149" s="2" t="s">
        <v>53</v>
      </c>
      <c r="D149" s="2" t="s">
        <v>54</v>
      </c>
      <c r="E149" s="2" t="s">
        <v>462</v>
      </c>
      <c r="F149" s="4">
        <v>45721</v>
      </c>
      <c r="G149" s="2" t="s">
        <v>21</v>
      </c>
      <c r="H149" s="2" t="s">
        <v>22</v>
      </c>
      <c r="I149" s="9">
        <v>125516858</v>
      </c>
      <c r="J149" s="9">
        <v>136334675.75</v>
      </c>
      <c r="K149" s="10">
        <v>5546</v>
      </c>
      <c r="L149" s="2" t="s">
        <v>24</v>
      </c>
      <c r="M149" s="4">
        <v>45728</v>
      </c>
      <c r="N149" s="4">
        <v>45761</v>
      </c>
    </row>
    <row r="150" spans="1:14" s="2" customFormat="1" x14ac:dyDescent="0.35">
      <c r="A150" s="11" t="s">
        <v>463</v>
      </c>
      <c r="B150" s="2" t="s">
        <v>464</v>
      </c>
      <c r="C150" s="2" t="s">
        <v>37</v>
      </c>
      <c r="D150" s="2" t="s">
        <v>38</v>
      </c>
      <c r="E150" s="2" t="s">
        <v>465</v>
      </c>
      <c r="F150" s="4">
        <v>45608</v>
      </c>
      <c r="G150" s="2" t="s">
        <v>21</v>
      </c>
      <c r="H150" s="2" t="s">
        <v>22</v>
      </c>
      <c r="I150" s="5">
        <v>42265824</v>
      </c>
      <c r="J150" s="5">
        <v>45908553.659999996</v>
      </c>
      <c r="K150" s="6">
        <v>850</v>
      </c>
      <c r="L150" s="2" t="s">
        <v>24</v>
      </c>
      <c r="M150" s="4">
        <v>45728</v>
      </c>
      <c r="N150" s="4">
        <v>45761</v>
      </c>
    </row>
    <row r="151" spans="1:14" s="2" customFormat="1" ht="29" x14ac:dyDescent="0.35">
      <c r="A151" s="11" t="s">
        <v>466</v>
      </c>
      <c r="B151" s="2" t="s">
        <v>467</v>
      </c>
      <c r="C151" s="2" t="s">
        <v>85</v>
      </c>
      <c r="D151" s="2" t="s">
        <v>38</v>
      </c>
      <c r="E151" s="2" t="s">
        <v>468</v>
      </c>
      <c r="F151" s="4">
        <v>45609</v>
      </c>
      <c r="G151" s="2" t="s">
        <v>21</v>
      </c>
      <c r="H151" s="2" t="s">
        <v>22</v>
      </c>
      <c r="I151" s="5">
        <v>1558795</v>
      </c>
      <c r="J151" s="5">
        <v>1693141.58</v>
      </c>
      <c r="K151" s="6">
        <v>102</v>
      </c>
      <c r="L151" s="2" t="s">
        <v>31</v>
      </c>
      <c r="M151" s="4">
        <v>45729</v>
      </c>
      <c r="N151" s="4">
        <v>45761</v>
      </c>
    </row>
    <row r="152" spans="1:14" s="2" customFormat="1" ht="29" x14ac:dyDescent="0.35">
      <c r="A152" s="11" t="s">
        <v>469</v>
      </c>
      <c r="B152" s="2" t="s">
        <v>470</v>
      </c>
      <c r="C152" s="2" t="s">
        <v>471</v>
      </c>
      <c r="D152" s="2" t="s">
        <v>38</v>
      </c>
      <c r="E152" s="2" t="s">
        <v>472</v>
      </c>
      <c r="F152" s="4">
        <v>45618</v>
      </c>
      <c r="G152" s="2" t="s">
        <v>43</v>
      </c>
      <c r="H152" s="2" t="s">
        <v>22</v>
      </c>
      <c r="I152" s="9">
        <v>100555123</v>
      </c>
      <c r="J152" s="9">
        <v>109294237.28</v>
      </c>
      <c r="K152" s="10">
        <v>1722</v>
      </c>
      <c r="L152" s="2" t="s">
        <v>24</v>
      </c>
      <c r="M152" s="4">
        <v>45736</v>
      </c>
      <c r="N152" s="4">
        <v>45768</v>
      </c>
    </row>
    <row r="153" spans="1:14" s="2" customFormat="1" ht="29" x14ac:dyDescent="0.35">
      <c r="A153" s="11" t="s">
        <v>473</v>
      </c>
      <c r="B153" s="2" t="s">
        <v>474</v>
      </c>
      <c r="C153" s="2" t="s">
        <v>34</v>
      </c>
      <c r="D153" s="2" t="s">
        <v>54</v>
      </c>
      <c r="E153" s="2" t="s">
        <v>139</v>
      </c>
      <c r="F153" s="4">
        <v>45623</v>
      </c>
      <c r="G153" s="2" t="s">
        <v>21</v>
      </c>
      <c r="H153" s="2" t="s">
        <v>22</v>
      </c>
      <c r="I153" s="9">
        <v>18283499</v>
      </c>
      <c r="J153" s="9">
        <v>19885704.170000002</v>
      </c>
      <c r="K153" s="10">
        <v>7279</v>
      </c>
      <c r="L153" s="2" t="s">
        <v>24</v>
      </c>
      <c r="M153" s="4">
        <v>45742</v>
      </c>
      <c r="N153" s="4">
        <v>45775</v>
      </c>
    </row>
    <row r="154" spans="1:14" ht="29" x14ac:dyDescent="0.35">
      <c r="A154" s="36" t="s">
        <v>475</v>
      </c>
      <c r="B154" s="25" t="s">
        <v>476</v>
      </c>
      <c r="C154" s="2" t="s">
        <v>78</v>
      </c>
      <c r="D154" s="2" t="s">
        <v>38</v>
      </c>
      <c r="E154" s="2" t="s">
        <v>477</v>
      </c>
      <c r="F154" s="4">
        <v>45629</v>
      </c>
      <c r="G154" s="2" t="s">
        <v>21</v>
      </c>
      <c r="H154" s="2" t="s">
        <v>22</v>
      </c>
      <c r="I154" s="9">
        <v>8334265</v>
      </c>
      <c r="J154" s="9">
        <v>9067187.4499999993</v>
      </c>
      <c r="K154" s="10">
        <v>296</v>
      </c>
      <c r="L154" s="2" t="s">
        <v>24</v>
      </c>
      <c r="M154" s="4">
        <v>45748</v>
      </c>
      <c r="N154" s="4">
        <v>45778</v>
      </c>
    </row>
    <row r="155" spans="1:14" x14ac:dyDescent="0.35">
      <c r="A155" s="36" t="s">
        <v>478</v>
      </c>
      <c r="B155" s="25" t="s">
        <v>479</v>
      </c>
      <c r="C155" s="2" t="s">
        <v>78</v>
      </c>
      <c r="D155" s="2" t="s">
        <v>38</v>
      </c>
      <c r="E155" s="2" t="s">
        <v>218</v>
      </c>
      <c r="F155" s="4">
        <v>45635</v>
      </c>
      <c r="G155" s="2" t="s">
        <v>43</v>
      </c>
      <c r="H155" s="2" t="s">
        <v>22</v>
      </c>
      <c r="I155" s="5">
        <v>1964759</v>
      </c>
      <c r="J155" s="5">
        <v>2138961.1800000002</v>
      </c>
      <c r="K155" s="6">
        <v>170</v>
      </c>
      <c r="L155" s="2" t="s">
        <v>24</v>
      </c>
      <c r="M155" s="4">
        <v>45755</v>
      </c>
      <c r="N155" s="4">
        <v>45785</v>
      </c>
    </row>
    <row r="156" spans="1:14" x14ac:dyDescent="0.35">
      <c r="A156" s="36" t="s">
        <v>480</v>
      </c>
      <c r="B156" s="25" t="s">
        <v>481</v>
      </c>
      <c r="C156" s="2" t="s">
        <v>34</v>
      </c>
      <c r="D156" s="2" t="s">
        <v>19</v>
      </c>
      <c r="E156" s="2" t="s">
        <v>410</v>
      </c>
      <c r="F156" s="4">
        <v>45635</v>
      </c>
      <c r="G156" s="2" t="s">
        <v>21</v>
      </c>
      <c r="H156" s="2" t="s">
        <v>22</v>
      </c>
      <c r="I156" s="5">
        <v>228490141</v>
      </c>
      <c r="J156" s="5">
        <v>248748849.47999999</v>
      </c>
      <c r="K156" s="10">
        <v>5570</v>
      </c>
      <c r="L156" s="2" t="s">
        <v>31</v>
      </c>
      <c r="M156" s="4">
        <v>45755</v>
      </c>
      <c r="N156" s="4">
        <v>45785</v>
      </c>
    </row>
    <row r="157" spans="1:14" x14ac:dyDescent="0.35">
      <c r="A157" s="11" t="s">
        <v>482</v>
      </c>
      <c r="B157" s="2" t="s">
        <v>483</v>
      </c>
      <c r="C157" s="2" t="s">
        <v>34</v>
      </c>
      <c r="D157" s="2" t="s">
        <v>19</v>
      </c>
      <c r="E157" s="2" t="s">
        <v>484</v>
      </c>
      <c r="F157" s="4">
        <v>45636</v>
      </c>
      <c r="G157" s="2" t="s">
        <v>43</v>
      </c>
      <c r="H157" s="2" t="s">
        <v>22</v>
      </c>
      <c r="I157" s="5">
        <v>35092313</v>
      </c>
      <c r="J157" s="5">
        <v>38203716.130000003</v>
      </c>
      <c r="K157" s="6">
        <v>2757</v>
      </c>
      <c r="L157" s="2" t="s">
        <v>24</v>
      </c>
      <c r="M157" s="4">
        <v>45755</v>
      </c>
      <c r="N157" s="4">
        <v>45785</v>
      </c>
    </row>
    <row r="158" spans="1:14" s="2" customFormat="1" ht="43.5" x14ac:dyDescent="0.35">
      <c r="A158" s="11" t="s">
        <v>485</v>
      </c>
      <c r="B158" s="2" t="s">
        <v>486</v>
      </c>
      <c r="C158" s="2" t="s">
        <v>487</v>
      </c>
      <c r="D158" s="2" t="s">
        <v>38</v>
      </c>
      <c r="E158" s="2" t="s">
        <v>488</v>
      </c>
      <c r="F158" s="4">
        <v>45714</v>
      </c>
      <c r="G158" s="2" t="s">
        <v>21</v>
      </c>
      <c r="H158" s="2" t="s">
        <v>22</v>
      </c>
      <c r="I158" s="5">
        <v>7778183</v>
      </c>
      <c r="J158" s="5">
        <v>8487894.0199999996</v>
      </c>
      <c r="K158" s="6">
        <v>580</v>
      </c>
      <c r="L158" s="2" t="s">
        <v>24</v>
      </c>
      <c r="M158" s="4">
        <v>45779</v>
      </c>
      <c r="N158" s="4">
        <v>45810</v>
      </c>
    </row>
    <row r="159" spans="1:14" s="2" customFormat="1" ht="44.25" customHeight="1" x14ac:dyDescent="0.35">
      <c r="A159" s="47" t="s">
        <v>489</v>
      </c>
      <c r="B159" s="2" t="s">
        <v>490</v>
      </c>
      <c r="C159" s="2" t="s">
        <v>53</v>
      </c>
      <c r="D159" s="2" t="s">
        <v>54</v>
      </c>
      <c r="E159" s="2" t="s">
        <v>491</v>
      </c>
      <c r="F159" s="4">
        <v>45750</v>
      </c>
      <c r="G159" s="2" t="s">
        <v>43</v>
      </c>
      <c r="H159" s="2">
        <v>6</v>
      </c>
      <c r="I159" s="9">
        <v>1186118793</v>
      </c>
      <c r="J159" s="9">
        <v>1296303627.0799999</v>
      </c>
      <c r="K159" s="10">
        <v>193302</v>
      </c>
      <c r="L159" s="10" t="s">
        <v>24</v>
      </c>
      <c r="M159" s="4">
        <v>45796</v>
      </c>
      <c r="N159" s="4">
        <v>45826</v>
      </c>
    </row>
    <row r="160" spans="1:14" ht="29" x14ac:dyDescent="0.35">
      <c r="A160" s="36" t="s">
        <v>492</v>
      </c>
      <c r="B160" s="2" t="s">
        <v>493</v>
      </c>
      <c r="C160" s="2" t="s">
        <v>494</v>
      </c>
      <c r="D160" s="2" t="s">
        <v>38</v>
      </c>
      <c r="E160" s="2" t="s">
        <v>495</v>
      </c>
      <c r="F160" s="4">
        <v>45714</v>
      </c>
      <c r="G160" s="2" t="s">
        <v>43</v>
      </c>
      <c r="H160" s="2" t="s">
        <v>22</v>
      </c>
      <c r="I160" s="9">
        <v>9023993</v>
      </c>
      <c r="J160" s="9">
        <v>9873456.4800000004</v>
      </c>
      <c r="K160" s="10">
        <v>984</v>
      </c>
      <c r="L160" s="2" t="s">
        <v>24</v>
      </c>
      <c r="M160" s="4">
        <v>45806</v>
      </c>
      <c r="N160" s="4">
        <v>45838</v>
      </c>
    </row>
    <row r="161" spans="1:16" s="2" customFormat="1" x14ac:dyDescent="0.35">
      <c r="A161" s="47" t="s">
        <v>496</v>
      </c>
      <c r="B161" s="2" t="s">
        <v>497</v>
      </c>
      <c r="C161" s="2" t="s">
        <v>105</v>
      </c>
      <c r="D161" s="2" t="s">
        <v>19</v>
      </c>
      <c r="E161" s="2" t="s">
        <v>320</v>
      </c>
      <c r="F161" s="4">
        <v>45695</v>
      </c>
      <c r="G161" s="2" t="s">
        <v>21</v>
      </c>
      <c r="H161" s="2" t="s">
        <v>22</v>
      </c>
      <c r="I161" s="9">
        <v>1206805</v>
      </c>
      <c r="J161" s="9">
        <v>1321278.18</v>
      </c>
      <c r="K161" s="10">
        <v>69</v>
      </c>
      <c r="L161" s="2" t="s">
        <v>31</v>
      </c>
      <c r="M161" s="4">
        <v>45813</v>
      </c>
      <c r="N161" s="4">
        <v>45845</v>
      </c>
    </row>
    <row r="162" spans="1:16" x14ac:dyDescent="0.35">
      <c r="A162" s="36" t="s">
        <v>498</v>
      </c>
      <c r="B162" s="25" t="s">
        <v>499</v>
      </c>
      <c r="C162" s="2" t="s">
        <v>85</v>
      </c>
      <c r="D162" s="2" t="s">
        <v>38</v>
      </c>
      <c r="E162" s="2" t="s">
        <v>72</v>
      </c>
      <c r="F162" s="4">
        <v>45701</v>
      </c>
      <c r="G162" s="2" t="s">
        <v>21</v>
      </c>
      <c r="H162" s="2" t="s">
        <v>22</v>
      </c>
      <c r="I162" s="9">
        <v>4210307</v>
      </c>
      <c r="J162" s="9">
        <v>4609681.5599999996</v>
      </c>
      <c r="K162" s="10">
        <v>211</v>
      </c>
      <c r="L162" s="2" t="s">
        <v>24</v>
      </c>
      <c r="M162" s="4">
        <v>45813</v>
      </c>
      <c r="N162" s="4">
        <v>45845</v>
      </c>
    </row>
    <row r="163" spans="1:16" s="2" customFormat="1" x14ac:dyDescent="0.35">
      <c r="A163" s="11" t="s">
        <v>500</v>
      </c>
      <c r="B163" s="2" t="s">
        <v>501</v>
      </c>
      <c r="C163" s="2" t="s">
        <v>34</v>
      </c>
      <c r="D163" s="2" t="s">
        <v>19</v>
      </c>
      <c r="E163" s="2" t="s">
        <v>410</v>
      </c>
      <c r="F163" s="4">
        <v>45714</v>
      </c>
      <c r="G163" s="2" t="s">
        <v>21</v>
      </c>
      <c r="H163" s="2" t="s">
        <v>22</v>
      </c>
      <c r="I163" s="5">
        <v>95783266</v>
      </c>
      <c r="J163" s="5">
        <v>105076537.40000001</v>
      </c>
      <c r="K163" s="6">
        <v>1437</v>
      </c>
      <c r="L163" s="2" t="s">
        <v>24</v>
      </c>
      <c r="M163" s="4">
        <v>45834</v>
      </c>
      <c r="N163" s="4">
        <v>45866</v>
      </c>
    </row>
    <row r="164" spans="1:16" s="3" customFormat="1" ht="29" x14ac:dyDescent="0.35">
      <c r="A164" s="47" t="s">
        <v>502</v>
      </c>
      <c r="B164" s="2" t="s">
        <v>503</v>
      </c>
      <c r="C164" s="2" t="s">
        <v>34</v>
      </c>
      <c r="D164" s="2" t="s">
        <v>19</v>
      </c>
      <c r="E164" s="2" t="s">
        <v>226</v>
      </c>
      <c r="F164" s="4">
        <v>45736</v>
      </c>
      <c r="G164" s="2" t="s">
        <v>94</v>
      </c>
      <c r="H164" s="2">
        <v>1</v>
      </c>
      <c r="I164" s="39">
        <v>37508490</v>
      </c>
      <c r="J164" s="9">
        <v>48955979.140000001</v>
      </c>
      <c r="K164" s="10">
        <v>3397</v>
      </c>
      <c r="L164" s="2" t="s">
        <v>24</v>
      </c>
      <c r="M164" s="4">
        <v>45856</v>
      </c>
      <c r="N164" s="4">
        <v>45887</v>
      </c>
    </row>
    <row r="165" spans="1:16" s="3" customFormat="1" ht="29" x14ac:dyDescent="0.35">
      <c r="A165" s="47" t="s">
        <v>504</v>
      </c>
      <c r="B165" s="2" t="s">
        <v>505</v>
      </c>
      <c r="C165" s="2" t="s">
        <v>53</v>
      </c>
      <c r="D165" s="2" t="s">
        <v>54</v>
      </c>
      <c r="E165" s="2" t="s">
        <v>46</v>
      </c>
      <c r="F165" s="4">
        <v>45742</v>
      </c>
      <c r="G165" s="2" t="s">
        <v>21</v>
      </c>
      <c r="H165" s="2" t="s">
        <v>22</v>
      </c>
      <c r="I165" s="39">
        <v>170622703</v>
      </c>
      <c r="J165" s="9">
        <v>187670305.12</v>
      </c>
      <c r="K165" s="10">
        <v>11841</v>
      </c>
      <c r="L165" s="2" t="s">
        <v>31</v>
      </c>
      <c r="M165" s="4">
        <v>45862</v>
      </c>
      <c r="N165" s="4">
        <v>45894</v>
      </c>
    </row>
    <row r="166" spans="1:16" s="3" customFormat="1" ht="29" x14ac:dyDescent="0.35">
      <c r="A166" s="47" t="s">
        <v>506</v>
      </c>
      <c r="B166" s="2" t="s">
        <v>507</v>
      </c>
      <c r="C166" s="2" t="s">
        <v>34</v>
      </c>
      <c r="D166" s="2" t="s">
        <v>19</v>
      </c>
      <c r="E166" s="2" t="s">
        <v>248</v>
      </c>
      <c r="F166" s="4">
        <v>45743</v>
      </c>
      <c r="G166" s="2" t="s">
        <v>21</v>
      </c>
      <c r="H166" s="2" t="s">
        <v>22</v>
      </c>
      <c r="I166" s="39">
        <v>61925084</v>
      </c>
      <c r="J166" s="9">
        <v>68112268.790000007</v>
      </c>
      <c r="K166" s="10">
        <v>2444</v>
      </c>
      <c r="L166" s="2" t="s">
        <v>31</v>
      </c>
      <c r="M166" s="4">
        <v>45862</v>
      </c>
      <c r="N166" s="4">
        <v>45894</v>
      </c>
    </row>
    <row r="167" spans="1:16" s="3" customFormat="1" ht="29" x14ac:dyDescent="0.35">
      <c r="A167" s="47" t="s">
        <v>508</v>
      </c>
      <c r="B167" s="2" t="s">
        <v>509</v>
      </c>
      <c r="C167" s="2" t="s">
        <v>78</v>
      </c>
      <c r="D167" s="2" t="s">
        <v>38</v>
      </c>
      <c r="E167" s="2" t="s">
        <v>510</v>
      </c>
      <c r="F167" s="4">
        <v>45744</v>
      </c>
      <c r="G167" s="2" t="s">
        <v>43</v>
      </c>
      <c r="H167" s="2" t="s">
        <v>22</v>
      </c>
      <c r="I167" s="39">
        <v>42702126</v>
      </c>
      <c r="J167" s="9">
        <v>46968667.560000002</v>
      </c>
      <c r="K167" s="10">
        <v>1016</v>
      </c>
      <c r="L167" s="2" t="s">
        <v>31</v>
      </c>
      <c r="M167" s="4">
        <v>45862</v>
      </c>
      <c r="N167" s="4">
        <v>45894</v>
      </c>
    </row>
    <row r="168" spans="1:16" s="2" customFormat="1" x14ac:dyDescent="0.35">
      <c r="A168" s="11" t="s">
        <v>511</v>
      </c>
      <c r="B168" s="2" t="s">
        <v>512</v>
      </c>
      <c r="C168" s="2" t="s">
        <v>138</v>
      </c>
      <c r="D168" s="2" t="s">
        <v>38</v>
      </c>
      <c r="E168" s="2" t="s">
        <v>282</v>
      </c>
      <c r="F168" s="4">
        <v>45750</v>
      </c>
      <c r="G168" s="2" t="s">
        <v>21</v>
      </c>
      <c r="H168" s="2" t="s">
        <v>22</v>
      </c>
      <c r="I168" s="5">
        <v>30229911</v>
      </c>
      <c r="J168" s="5">
        <v>33259664</v>
      </c>
      <c r="K168" s="6">
        <v>641</v>
      </c>
      <c r="L168" s="2" t="s">
        <v>24</v>
      </c>
      <c r="M168" s="4">
        <v>45867</v>
      </c>
      <c r="N168" s="4">
        <v>45910</v>
      </c>
    </row>
    <row r="169" spans="1:16" s="2" customFormat="1" x14ac:dyDescent="0.35">
      <c r="A169" s="11" t="s">
        <v>513</v>
      </c>
      <c r="B169" s="2" t="s">
        <v>514</v>
      </c>
      <c r="C169" s="2" t="s">
        <v>138</v>
      </c>
      <c r="D169" s="2" t="s">
        <v>38</v>
      </c>
      <c r="E169" s="2" t="s">
        <v>288</v>
      </c>
      <c r="F169" s="4">
        <v>45768</v>
      </c>
      <c r="G169" s="2" t="s">
        <v>43</v>
      </c>
      <c r="H169" s="2" t="s">
        <v>22</v>
      </c>
      <c r="I169" s="9">
        <v>60815648</v>
      </c>
      <c r="J169" s="5">
        <v>67042637.539999999</v>
      </c>
      <c r="K169" s="10">
        <v>574</v>
      </c>
      <c r="L169" s="2" t="s">
        <v>24</v>
      </c>
      <c r="M169" s="4">
        <v>45888</v>
      </c>
      <c r="N169" s="4">
        <v>45918</v>
      </c>
      <c r="P169" s="4"/>
    </row>
    <row r="170" spans="1:16" s="2" customFormat="1" ht="29" x14ac:dyDescent="0.35">
      <c r="A170" s="11" t="s">
        <v>515</v>
      </c>
      <c r="B170" s="2" t="s">
        <v>516</v>
      </c>
      <c r="C170" s="2" t="s">
        <v>71</v>
      </c>
      <c r="D170" s="2" t="s">
        <v>38</v>
      </c>
      <c r="E170" s="2" t="s">
        <v>64</v>
      </c>
      <c r="F170" s="4">
        <v>45772</v>
      </c>
      <c r="G170" s="2" t="s">
        <v>43</v>
      </c>
      <c r="H170" s="2" t="s">
        <v>22</v>
      </c>
      <c r="I170" s="9">
        <v>26474347</v>
      </c>
      <c r="J170" s="5">
        <v>29185088.190000001</v>
      </c>
      <c r="K170" s="10">
        <v>1483</v>
      </c>
      <c r="L170" s="2" t="s">
        <v>24</v>
      </c>
      <c r="M170" s="4">
        <v>45888</v>
      </c>
      <c r="N170" s="4">
        <v>45918</v>
      </c>
      <c r="P170" s="4"/>
    </row>
    <row r="171" spans="1:16" s="2" customFormat="1" x14ac:dyDescent="0.35">
      <c r="A171" s="11" t="s">
        <v>517</v>
      </c>
      <c r="B171" s="2" t="s">
        <v>518</v>
      </c>
      <c r="C171" s="2" t="s">
        <v>117</v>
      </c>
      <c r="D171" s="2" t="s">
        <v>54</v>
      </c>
      <c r="E171" s="2" t="s">
        <v>519</v>
      </c>
      <c r="F171" s="4">
        <v>45777</v>
      </c>
      <c r="G171" s="2" t="s">
        <v>21</v>
      </c>
      <c r="H171" s="2" t="s">
        <v>22</v>
      </c>
      <c r="I171" s="5">
        <v>32045292</v>
      </c>
      <c r="J171" s="5">
        <v>35362832.950000003</v>
      </c>
      <c r="K171" s="6">
        <v>4720</v>
      </c>
      <c r="L171" s="2" t="s">
        <v>31</v>
      </c>
      <c r="M171" s="4">
        <v>45897</v>
      </c>
      <c r="N171" s="4">
        <v>45929</v>
      </c>
    </row>
    <row r="172" spans="1:16" s="2" customFormat="1" x14ac:dyDescent="0.35">
      <c r="A172" s="11" t="s">
        <v>520</v>
      </c>
      <c r="B172" s="2" t="s">
        <v>521</v>
      </c>
      <c r="C172" s="2" t="s">
        <v>37</v>
      </c>
      <c r="D172" s="2" t="s">
        <v>38</v>
      </c>
      <c r="E172" s="2" t="s">
        <v>142</v>
      </c>
      <c r="F172" s="4">
        <v>45778</v>
      </c>
      <c r="G172" s="2" t="s">
        <v>21</v>
      </c>
      <c r="H172" s="2" t="s">
        <v>22</v>
      </c>
      <c r="I172" s="5">
        <v>6935382</v>
      </c>
      <c r="J172" s="5">
        <v>7653378.7000000002</v>
      </c>
      <c r="K172" s="6">
        <v>404</v>
      </c>
      <c r="L172" s="2" t="s">
        <v>31</v>
      </c>
      <c r="M172" s="4">
        <v>45897</v>
      </c>
      <c r="N172" s="4">
        <v>45929</v>
      </c>
    </row>
    <row r="173" spans="1:16" s="2" customFormat="1" x14ac:dyDescent="0.35">
      <c r="A173" s="36" t="s">
        <v>522</v>
      </c>
      <c r="B173" s="2" t="s">
        <v>523</v>
      </c>
      <c r="C173" s="2" t="s">
        <v>37</v>
      </c>
      <c r="D173" s="2" t="s">
        <v>38</v>
      </c>
      <c r="E173" s="2" t="s">
        <v>524</v>
      </c>
      <c r="F173" s="4">
        <v>45778</v>
      </c>
      <c r="G173" s="2" t="s">
        <v>21</v>
      </c>
      <c r="H173" s="2" t="s">
        <v>22</v>
      </c>
      <c r="I173" s="5">
        <v>14707737</v>
      </c>
      <c r="J173" s="5">
        <v>16230379.380000001</v>
      </c>
      <c r="K173" s="6">
        <v>1080</v>
      </c>
      <c r="L173" s="2" t="s">
        <v>24</v>
      </c>
      <c r="M173" s="4">
        <v>45897</v>
      </c>
      <c r="N173" s="4">
        <v>45929</v>
      </c>
    </row>
    <row r="174" spans="1:16" x14ac:dyDescent="0.35">
      <c r="A174" s="36" t="s">
        <v>525</v>
      </c>
      <c r="B174" s="25" t="s">
        <v>526</v>
      </c>
      <c r="C174" s="2" t="s">
        <v>53</v>
      </c>
      <c r="D174" s="2" t="s">
        <v>54</v>
      </c>
      <c r="E174" s="2" t="s">
        <v>58</v>
      </c>
      <c r="F174" s="4">
        <v>45779</v>
      </c>
      <c r="G174" s="2" t="s">
        <v>21</v>
      </c>
      <c r="H174" s="2" t="s">
        <v>22</v>
      </c>
      <c r="I174" s="5">
        <v>94799151</v>
      </c>
      <c r="J174" s="5">
        <v>104613387.20999999</v>
      </c>
      <c r="K174" s="6">
        <v>3824</v>
      </c>
      <c r="L174" s="2" t="s">
        <v>24</v>
      </c>
      <c r="M174" s="4">
        <v>45897</v>
      </c>
      <c r="N174" s="4">
        <v>45929</v>
      </c>
    </row>
    <row r="175" spans="1:16" x14ac:dyDescent="0.35">
      <c r="A175" s="36" t="s">
        <v>527</v>
      </c>
      <c r="B175" s="25" t="s">
        <v>528</v>
      </c>
      <c r="C175" s="2" t="s">
        <v>34</v>
      </c>
      <c r="D175" s="2" t="s">
        <v>19</v>
      </c>
      <c r="E175" s="2" t="s">
        <v>410</v>
      </c>
      <c r="F175" s="4">
        <v>45783</v>
      </c>
      <c r="G175" s="2" t="s">
        <v>21</v>
      </c>
      <c r="H175" s="2" t="s">
        <v>22</v>
      </c>
      <c r="I175" s="5">
        <v>168331468</v>
      </c>
      <c r="J175" s="5">
        <v>185758256.86000001</v>
      </c>
      <c r="K175" s="6">
        <v>3413</v>
      </c>
      <c r="L175" s="2" t="s">
        <v>31</v>
      </c>
      <c r="M175" s="4">
        <v>45897</v>
      </c>
      <c r="N175" s="4">
        <v>45929</v>
      </c>
    </row>
    <row r="176" spans="1:16" x14ac:dyDescent="0.35">
      <c r="A176" s="36" t="s">
        <v>529</v>
      </c>
      <c r="B176" s="25" t="s">
        <v>530</v>
      </c>
      <c r="C176" s="2" t="s">
        <v>34</v>
      </c>
      <c r="D176" s="2" t="s">
        <v>19</v>
      </c>
      <c r="E176" s="2" t="s">
        <v>55</v>
      </c>
      <c r="F176" s="4">
        <v>45848</v>
      </c>
      <c r="G176" s="2" t="s">
        <v>43</v>
      </c>
      <c r="H176" s="2" t="s">
        <v>22</v>
      </c>
      <c r="I176" s="5">
        <v>154145717</v>
      </c>
      <c r="J176" s="5">
        <v>170263007.47999999</v>
      </c>
      <c r="K176" s="6">
        <v>8838</v>
      </c>
      <c r="L176" s="2" t="s">
        <v>24</v>
      </c>
      <c r="M176" s="4">
        <v>45909</v>
      </c>
      <c r="N176" s="4">
        <v>45939</v>
      </c>
    </row>
    <row r="177" spans="1:15" s="2" customFormat="1" x14ac:dyDescent="0.35">
      <c r="A177" s="47" t="s">
        <v>531</v>
      </c>
      <c r="B177" s="2" t="s">
        <v>532</v>
      </c>
      <c r="C177" s="2" t="s">
        <v>306</v>
      </c>
      <c r="D177" s="2" t="s">
        <v>38</v>
      </c>
      <c r="E177" s="2" t="s">
        <v>30</v>
      </c>
      <c r="F177" s="4">
        <v>45856</v>
      </c>
      <c r="G177" s="2" t="s">
        <v>21</v>
      </c>
      <c r="H177" s="2" t="s">
        <v>22</v>
      </c>
      <c r="I177" s="39">
        <v>63188316</v>
      </c>
      <c r="J177" s="9">
        <v>69795210.200000003</v>
      </c>
      <c r="K177" s="10">
        <v>4399</v>
      </c>
      <c r="L177" s="2" t="s">
        <v>24</v>
      </c>
      <c r="M177" s="4">
        <v>45909</v>
      </c>
      <c r="N177" s="4">
        <v>45939</v>
      </c>
    </row>
    <row r="178" spans="1:15" s="2" customFormat="1" ht="29" x14ac:dyDescent="0.35">
      <c r="A178" s="11" t="s">
        <v>533</v>
      </c>
      <c r="B178" s="2" t="s">
        <v>534</v>
      </c>
      <c r="C178" s="2" t="s">
        <v>53</v>
      </c>
      <c r="D178" s="2" t="s">
        <v>54</v>
      </c>
      <c r="E178" s="2" t="s">
        <v>535</v>
      </c>
      <c r="F178" s="4">
        <v>45828</v>
      </c>
      <c r="G178" s="2" t="s">
        <v>43</v>
      </c>
      <c r="H178" s="2" t="s">
        <v>22</v>
      </c>
      <c r="I178" s="9">
        <v>70055238</v>
      </c>
      <c r="J178" s="9">
        <v>77584934.170000002</v>
      </c>
      <c r="K178" s="10">
        <v>25306</v>
      </c>
      <c r="L178" s="2" t="s">
        <v>24</v>
      </c>
      <c r="M178" s="4">
        <v>45933</v>
      </c>
      <c r="N178" s="4">
        <v>45964</v>
      </c>
    </row>
    <row r="179" spans="1:15" s="2" customFormat="1" x14ac:dyDescent="0.35">
      <c r="A179" s="47" t="s">
        <v>536</v>
      </c>
      <c r="B179" s="2" t="s">
        <v>537</v>
      </c>
      <c r="C179" s="2" t="s">
        <v>138</v>
      </c>
      <c r="D179" s="2" t="s">
        <v>38</v>
      </c>
      <c r="E179" s="2" t="s">
        <v>538</v>
      </c>
      <c r="F179" s="4">
        <v>45824</v>
      </c>
      <c r="G179" s="4" t="s">
        <v>21</v>
      </c>
      <c r="H179" s="2" t="s">
        <v>22</v>
      </c>
      <c r="I179" s="5">
        <v>80813669</v>
      </c>
      <c r="J179" s="5">
        <v>89488665.120000005</v>
      </c>
      <c r="K179" s="6">
        <v>2038</v>
      </c>
      <c r="L179" s="2" t="s">
        <v>31</v>
      </c>
      <c r="M179" s="4">
        <v>45936</v>
      </c>
      <c r="N179" s="4">
        <v>45966</v>
      </c>
    </row>
    <row r="180" spans="1:15" s="2" customFormat="1" ht="29" x14ac:dyDescent="0.35">
      <c r="A180" s="47" t="s">
        <v>539</v>
      </c>
      <c r="B180" s="2" t="s">
        <v>540</v>
      </c>
      <c r="C180" s="2" t="s">
        <v>541</v>
      </c>
      <c r="D180" s="2" t="s">
        <v>38</v>
      </c>
      <c r="E180" s="2" t="s">
        <v>383</v>
      </c>
      <c r="F180" s="4">
        <v>45826</v>
      </c>
      <c r="G180" s="4" t="s">
        <v>21</v>
      </c>
      <c r="H180" s="2" t="s">
        <v>22</v>
      </c>
      <c r="I180" s="5">
        <v>6474326</v>
      </c>
      <c r="J180" s="5">
        <v>7169316.7599999998</v>
      </c>
      <c r="K180" s="6">
        <v>559</v>
      </c>
      <c r="L180" s="2" t="s">
        <v>31</v>
      </c>
      <c r="M180" s="4">
        <v>45936</v>
      </c>
      <c r="N180" s="4">
        <v>45974</v>
      </c>
    </row>
    <row r="181" spans="1:15" s="2" customFormat="1" x14ac:dyDescent="0.35">
      <c r="A181" s="47" t="s">
        <v>542</v>
      </c>
      <c r="B181" s="2" t="s">
        <v>543</v>
      </c>
      <c r="C181" s="2" t="s">
        <v>100</v>
      </c>
      <c r="D181" s="2" t="s">
        <v>54</v>
      </c>
      <c r="E181" s="2" t="s">
        <v>30</v>
      </c>
      <c r="F181" s="4">
        <v>45826</v>
      </c>
      <c r="G181" s="4" t="s">
        <v>21</v>
      </c>
      <c r="H181" s="2" t="s">
        <v>22</v>
      </c>
      <c r="I181" s="5">
        <v>207237750</v>
      </c>
      <c r="J181" s="5">
        <v>229654945.37</v>
      </c>
      <c r="K181" s="6">
        <v>11851</v>
      </c>
      <c r="L181" s="2" t="s">
        <v>31</v>
      </c>
      <c r="M181" s="4">
        <v>45944</v>
      </c>
      <c r="N181" s="4">
        <v>45974</v>
      </c>
    </row>
    <row r="182" spans="1:15" s="3" customFormat="1" x14ac:dyDescent="0.35">
      <c r="A182" s="47" t="s">
        <v>544</v>
      </c>
      <c r="B182" s="2" t="s">
        <v>545</v>
      </c>
      <c r="C182" s="2" t="s">
        <v>255</v>
      </c>
      <c r="D182" s="2" t="s">
        <v>38</v>
      </c>
      <c r="E182" s="2" t="s">
        <v>546</v>
      </c>
      <c r="F182" s="4">
        <v>45853</v>
      </c>
      <c r="G182" s="4" t="s">
        <v>21</v>
      </c>
      <c r="H182" s="2" t="s">
        <v>22</v>
      </c>
      <c r="I182" s="39">
        <v>9072342</v>
      </c>
      <c r="J182" s="5">
        <v>10057455.52</v>
      </c>
      <c r="K182" s="6">
        <v>484</v>
      </c>
      <c r="L182" s="2" t="s">
        <v>24</v>
      </c>
      <c r="M182" s="4">
        <v>45946</v>
      </c>
      <c r="N182" s="4">
        <v>45978</v>
      </c>
    </row>
    <row r="183" spans="1:15" s="3" customFormat="1" ht="29" x14ac:dyDescent="0.35">
      <c r="A183" s="36" t="s">
        <v>16</v>
      </c>
      <c r="B183" s="25" t="s">
        <v>17</v>
      </c>
      <c r="C183" s="2" t="s">
        <v>18</v>
      </c>
      <c r="D183" s="2" t="s">
        <v>19</v>
      </c>
      <c r="E183" s="2" t="s">
        <v>20</v>
      </c>
      <c r="F183" s="4">
        <v>45862</v>
      </c>
      <c r="G183" s="4" t="s">
        <v>21</v>
      </c>
      <c r="H183" s="2" t="s">
        <v>22</v>
      </c>
      <c r="I183" s="5">
        <v>29412003</v>
      </c>
      <c r="J183" s="5">
        <v>32699793.859999999</v>
      </c>
      <c r="K183" s="6">
        <v>3358</v>
      </c>
      <c r="L183" s="2" t="s">
        <v>24</v>
      </c>
      <c r="M183" s="4">
        <v>45981</v>
      </c>
      <c r="N183" s="4" t="s">
        <v>23</v>
      </c>
    </row>
    <row r="184" spans="1:15" s="2" customFormat="1" x14ac:dyDescent="0.35">
      <c r="A184" s="32" t="s">
        <v>26</v>
      </c>
      <c r="B184" s="25" t="s">
        <v>27</v>
      </c>
      <c r="C184" s="2" t="s">
        <v>28</v>
      </c>
      <c r="D184" s="2" t="s">
        <v>29</v>
      </c>
      <c r="E184" s="2" t="s">
        <v>30</v>
      </c>
      <c r="F184" s="4">
        <v>45869</v>
      </c>
      <c r="G184" s="2" t="s">
        <v>21</v>
      </c>
      <c r="H184" s="2" t="s">
        <v>22</v>
      </c>
      <c r="I184" s="39">
        <v>12805843</v>
      </c>
      <c r="J184" s="5">
        <v>14237331.140000001</v>
      </c>
      <c r="K184" s="6">
        <v>242</v>
      </c>
      <c r="L184" s="2" t="s">
        <v>31</v>
      </c>
      <c r="M184" s="4">
        <v>45986</v>
      </c>
      <c r="N184" s="4" t="s">
        <v>23</v>
      </c>
      <c r="O184" s="4"/>
    </row>
    <row r="185" spans="1:15" s="3" customFormat="1" x14ac:dyDescent="0.35">
      <c r="A185" s="47"/>
      <c r="B185" s="2"/>
      <c r="C185" s="2"/>
      <c r="D185" s="2"/>
      <c r="E185" s="2"/>
      <c r="F185" s="4"/>
      <c r="G185" s="2"/>
      <c r="H185" s="2"/>
      <c r="I185" s="39"/>
    </row>
    <row r="186" spans="1:15" s="3" customFormat="1" x14ac:dyDescent="0.35">
      <c r="A186" s="47"/>
      <c r="B186" s="2"/>
      <c r="C186" s="2"/>
      <c r="D186" s="2"/>
      <c r="E186" s="2"/>
      <c r="F186" s="4"/>
      <c r="G186" s="2"/>
      <c r="H186" s="2"/>
      <c r="I186" s="39"/>
      <c r="J186" s="5"/>
      <c r="K186" s="10"/>
      <c r="L186" s="2"/>
      <c r="M186" s="4"/>
      <c r="N186" s="4"/>
    </row>
    <row r="187" spans="1:15" x14ac:dyDescent="0.35">
      <c r="A187" s="11"/>
      <c r="B187" s="2"/>
      <c r="C187" s="2"/>
      <c r="D187" s="2"/>
      <c r="I187" s="44"/>
      <c r="J187" s="45"/>
      <c r="K187" s="6"/>
      <c r="L187" s="2"/>
    </row>
    <row r="188" spans="1:15" x14ac:dyDescent="0.35">
      <c r="A188" s="11"/>
      <c r="B188" s="2"/>
      <c r="C188" s="2"/>
      <c r="D188" s="2"/>
      <c r="I188" s="44"/>
      <c r="J188" s="45"/>
      <c r="K188" s="6"/>
      <c r="L188" s="2"/>
    </row>
    <row r="189" spans="1:15" x14ac:dyDescent="0.35">
      <c r="A189" s="11"/>
      <c r="B189" s="2"/>
      <c r="C189" s="2"/>
      <c r="D189" s="2"/>
      <c r="I189" s="44"/>
      <c r="J189" s="45"/>
      <c r="K189" s="46"/>
      <c r="L189" s="38"/>
    </row>
    <row r="190" spans="1:15" ht="33" customHeight="1" x14ac:dyDescent="0.35">
      <c r="A190" s="52" t="s">
        <v>547</v>
      </c>
      <c r="B190" s="52"/>
      <c r="C190" s="52"/>
      <c r="D190" s="52"/>
      <c r="E190" s="52"/>
      <c r="F190" s="52"/>
      <c r="I190" s="44"/>
      <c r="J190" s="45"/>
      <c r="K190" s="46"/>
      <c r="L190" s="33"/>
    </row>
  </sheetData>
  <autoFilter ref="A3:N193" xr:uid="{E0F35E47-1E72-4CA5-93EA-453EC8745BCE}">
    <filterColumn colId="11">
      <filters blank="1">
        <filter val="Initial"/>
        <filter val="Revised"/>
      </filters>
    </filterColumn>
  </autoFilter>
  <mergeCells count="2">
    <mergeCell ref="A1:G1"/>
    <mergeCell ref="A190:F190"/>
  </mergeCells>
  <pageMargins left="0.7" right="0.7" top="0.75" bottom="0.75" header="0.3" footer="0.3"/>
  <pageSetup scale="1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155-A4A5-4D45-AC51-CEE31C925798}">
  <dimension ref="A1:J73"/>
  <sheetViews>
    <sheetView zoomScaleNormal="100" workbookViewId="0">
      <pane ySplit="3" topLeftCell="A4" activePane="bottomLeft" state="frozen"/>
      <selection pane="bottomLeft" activeCell="A2" sqref="A2"/>
    </sheetView>
  </sheetViews>
  <sheetFormatPr defaultRowHeight="32.15" customHeight="1" x14ac:dyDescent="0.35"/>
  <cols>
    <col min="1" max="1" width="27.26953125" customWidth="1"/>
    <col min="2" max="2" width="17.26953125" customWidth="1"/>
    <col min="3" max="3" width="11.7265625" customWidth="1"/>
    <col min="4" max="4" width="16" customWidth="1"/>
    <col min="5" max="5" width="18.7265625" customWidth="1"/>
    <col min="6" max="6" width="19.26953125" customWidth="1"/>
    <col min="7" max="7" width="15.7265625" customWidth="1"/>
    <col min="8" max="8" width="18.7265625" customWidth="1"/>
    <col min="9" max="9" width="14.54296875" bestFit="1" customWidth="1"/>
    <col min="10" max="10" width="12.54296875" bestFit="1" customWidth="1"/>
    <col min="13" max="14" width="10.26953125" bestFit="1" customWidth="1"/>
  </cols>
  <sheetData>
    <row r="1" spans="1:8" s="3" customFormat="1" ht="32.15" customHeight="1" x14ac:dyDescent="0.35">
      <c r="A1" s="50" t="s">
        <v>936</v>
      </c>
      <c r="B1" s="51"/>
      <c r="C1" s="51"/>
      <c r="D1" s="51"/>
      <c r="E1" s="51"/>
      <c r="F1" s="51"/>
      <c r="G1" s="51"/>
    </row>
    <row r="2" spans="1:8" s="1" customFormat="1" ht="15" thickBot="1" x14ac:dyDescent="0.4"/>
    <row r="3" spans="1:8" s="7" customFormat="1" ht="40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548</v>
      </c>
      <c r="G3" s="7" t="s">
        <v>549</v>
      </c>
      <c r="H3" s="1" t="s">
        <v>550</v>
      </c>
    </row>
    <row r="4" spans="1:8" ht="29" x14ac:dyDescent="0.35">
      <c r="A4" s="47" t="s">
        <v>246</v>
      </c>
      <c r="B4" s="2" t="s">
        <v>247</v>
      </c>
      <c r="C4" s="2" t="s">
        <v>34</v>
      </c>
      <c r="D4" s="2" t="s">
        <v>19</v>
      </c>
      <c r="E4" s="2" t="s">
        <v>248</v>
      </c>
      <c r="F4" s="5">
        <v>35764910109.989998</v>
      </c>
      <c r="G4" s="4">
        <v>45390</v>
      </c>
      <c r="H4" s="37">
        <v>126656953.79000001</v>
      </c>
    </row>
    <row r="5" spans="1:8" s="2" customFormat="1" ht="72.5" x14ac:dyDescent="0.35">
      <c r="A5" s="34" t="s">
        <v>171</v>
      </c>
      <c r="B5" s="2" t="s">
        <v>172</v>
      </c>
      <c r="C5" s="2" t="s">
        <v>164</v>
      </c>
      <c r="D5" s="2" t="s">
        <v>110</v>
      </c>
      <c r="E5" s="2" t="s">
        <v>173</v>
      </c>
      <c r="F5" s="9">
        <f>'SFA Approved'!J46+'SFA Approved'!J17</f>
        <v>1515215640.3</v>
      </c>
      <c r="G5" s="4">
        <v>45427</v>
      </c>
      <c r="H5" s="37">
        <v>8066331.21</v>
      </c>
    </row>
    <row r="6" spans="1:8" s="2" customFormat="1" ht="29" x14ac:dyDescent="0.35">
      <c r="A6" s="34" t="s">
        <v>551</v>
      </c>
      <c r="B6" s="2" t="s">
        <v>317</v>
      </c>
      <c r="C6" s="2" t="s">
        <v>318</v>
      </c>
      <c r="D6" s="2" t="s">
        <v>319</v>
      </c>
      <c r="E6" s="2" t="s">
        <v>320</v>
      </c>
      <c r="F6" s="9">
        <v>13387657</v>
      </c>
      <c r="G6" s="10" t="s">
        <v>22</v>
      </c>
      <c r="H6" s="37">
        <v>0</v>
      </c>
    </row>
    <row r="7" spans="1:8" s="2" customFormat="1" ht="32.15" customHeight="1" x14ac:dyDescent="0.35">
      <c r="A7" s="34" t="s">
        <v>552</v>
      </c>
      <c r="B7" s="2" t="s">
        <v>337</v>
      </c>
      <c r="C7" s="2" t="s">
        <v>138</v>
      </c>
      <c r="D7" s="2" t="s">
        <v>38</v>
      </c>
      <c r="E7" s="2" t="s">
        <v>338</v>
      </c>
      <c r="F7" s="9">
        <v>18295929.75</v>
      </c>
      <c r="G7" s="10" t="s">
        <v>22</v>
      </c>
      <c r="H7" s="37">
        <v>0</v>
      </c>
    </row>
    <row r="8" spans="1:8" s="2" customFormat="1" ht="58" x14ac:dyDescent="0.35">
      <c r="A8" s="34" t="s">
        <v>553</v>
      </c>
      <c r="B8" s="2" t="s">
        <v>312</v>
      </c>
      <c r="C8" s="2" t="s">
        <v>270</v>
      </c>
      <c r="D8" s="2" t="s">
        <v>101</v>
      </c>
      <c r="E8" s="2" t="s">
        <v>271</v>
      </c>
      <c r="F8" s="9">
        <v>8131163</v>
      </c>
      <c r="G8" s="10" t="s">
        <v>22</v>
      </c>
      <c r="H8" s="37">
        <v>0</v>
      </c>
    </row>
    <row r="9" spans="1:8" s="2" customFormat="1" ht="29" x14ac:dyDescent="0.35">
      <c r="A9" s="34" t="s">
        <v>554</v>
      </c>
      <c r="B9" s="2" t="s">
        <v>186</v>
      </c>
      <c r="C9" s="2" t="s">
        <v>183</v>
      </c>
      <c r="D9" s="2" t="s">
        <v>38</v>
      </c>
      <c r="E9" s="2" t="s">
        <v>184</v>
      </c>
      <c r="F9" s="9">
        <f>4527888+16772</f>
        <v>4544660</v>
      </c>
      <c r="G9" s="10" t="s">
        <v>22</v>
      </c>
      <c r="H9" s="37">
        <v>0</v>
      </c>
    </row>
    <row r="10" spans="1:8" s="2" customFormat="1" ht="29" x14ac:dyDescent="0.35">
      <c r="A10" s="34" t="s">
        <v>136</v>
      </c>
      <c r="B10" s="2" t="s">
        <v>137</v>
      </c>
      <c r="C10" s="2" t="s">
        <v>138</v>
      </c>
      <c r="D10" s="2" t="s">
        <v>38</v>
      </c>
      <c r="E10" s="2" t="s">
        <v>139</v>
      </c>
      <c r="F10" s="9">
        <f>'SFA Approved'!J5+'SFA Approved'!J57</f>
        <v>15016858.68</v>
      </c>
      <c r="G10" s="4">
        <v>45524</v>
      </c>
      <c r="H10" s="37">
        <v>241323.74</v>
      </c>
    </row>
    <row r="11" spans="1:8" s="2" customFormat="1" ht="43.5" x14ac:dyDescent="0.35">
      <c r="A11" s="34" t="s">
        <v>263</v>
      </c>
      <c r="B11" s="2" t="s">
        <v>264</v>
      </c>
      <c r="C11" s="2" t="s">
        <v>265</v>
      </c>
      <c r="D11" s="2" t="s">
        <v>110</v>
      </c>
      <c r="E11" s="2" t="s">
        <v>64</v>
      </c>
      <c r="F11" s="5">
        <v>296175462</v>
      </c>
      <c r="G11" s="4">
        <v>45525</v>
      </c>
      <c r="H11" s="37">
        <v>434021.7</v>
      </c>
    </row>
    <row r="12" spans="1:8" s="2" customFormat="1" ht="43.5" x14ac:dyDescent="0.35">
      <c r="A12" s="34" t="s">
        <v>213</v>
      </c>
      <c r="B12" s="2" t="s">
        <v>214</v>
      </c>
      <c r="C12" s="2" t="s">
        <v>179</v>
      </c>
      <c r="D12" s="2" t="s">
        <v>38</v>
      </c>
      <c r="E12" s="2" t="s">
        <v>215</v>
      </c>
      <c r="F12" s="5">
        <v>5891545</v>
      </c>
      <c r="G12" s="4">
        <v>45525</v>
      </c>
      <c r="H12" s="37">
        <v>6303.67</v>
      </c>
    </row>
    <row r="13" spans="1:8" s="2" customFormat="1" ht="14.5" x14ac:dyDescent="0.35">
      <c r="A13" s="34" t="s">
        <v>301</v>
      </c>
      <c r="B13" s="2" t="s">
        <v>302</v>
      </c>
      <c r="C13" s="2" t="s">
        <v>53</v>
      </c>
      <c r="D13" s="2" t="s">
        <v>54</v>
      </c>
      <c r="E13" s="2" t="s">
        <v>303</v>
      </c>
      <c r="F13" s="5">
        <v>787764557</v>
      </c>
      <c r="G13" s="4">
        <v>45526</v>
      </c>
      <c r="H13" s="37">
        <v>2018849.42</v>
      </c>
    </row>
    <row r="14" spans="1:8" ht="29" x14ac:dyDescent="0.35">
      <c r="A14" s="34" t="s">
        <v>277</v>
      </c>
      <c r="B14" s="2" t="s">
        <v>278</v>
      </c>
      <c r="C14" s="2" t="s">
        <v>255</v>
      </c>
      <c r="D14" s="2" t="s">
        <v>38</v>
      </c>
      <c r="E14" s="2" t="s">
        <v>72</v>
      </c>
      <c r="F14" s="5">
        <v>33624525</v>
      </c>
      <c r="G14" s="4">
        <v>45527</v>
      </c>
      <c r="H14" s="37">
        <v>540894</v>
      </c>
    </row>
    <row r="15" spans="1:8" s="2" customFormat="1" ht="29" x14ac:dyDescent="0.35">
      <c r="A15" s="34" t="s">
        <v>156</v>
      </c>
      <c r="B15" s="2" t="s">
        <v>157</v>
      </c>
      <c r="C15" s="2" t="s">
        <v>138</v>
      </c>
      <c r="D15" s="2" t="s">
        <v>38</v>
      </c>
      <c r="E15" s="2" t="s">
        <v>158</v>
      </c>
      <c r="F15" s="5">
        <v>47587378</v>
      </c>
      <c r="G15" s="4">
        <v>45530</v>
      </c>
      <c r="H15" s="37">
        <v>60544.800000000003</v>
      </c>
    </row>
    <row r="16" spans="1:8" s="2" customFormat="1" ht="29" x14ac:dyDescent="0.35">
      <c r="A16" s="34" t="s">
        <v>286</v>
      </c>
      <c r="B16" s="2" t="s">
        <v>287</v>
      </c>
      <c r="C16" s="2" t="s">
        <v>37</v>
      </c>
      <c r="D16" s="2" t="s">
        <v>38</v>
      </c>
      <c r="E16" s="2" t="s">
        <v>288</v>
      </c>
      <c r="F16" s="5">
        <v>32232371</v>
      </c>
      <c r="G16" s="4">
        <v>45531</v>
      </c>
      <c r="H16" s="37">
        <v>16353.91</v>
      </c>
    </row>
    <row r="17" spans="1:8" s="2" customFormat="1" ht="43.5" x14ac:dyDescent="0.35">
      <c r="A17" s="34" t="s">
        <v>308</v>
      </c>
      <c r="B17" s="2" t="s">
        <v>309</v>
      </c>
      <c r="C17" s="2" t="s">
        <v>117</v>
      </c>
      <c r="D17" s="2" t="s">
        <v>54</v>
      </c>
      <c r="E17" s="2" t="s">
        <v>310</v>
      </c>
      <c r="F17" s="9">
        <v>36337960</v>
      </c>
      <c r="G17" s="4">
        <v>45532</v>
      </c>
      <c r="H17" s="37">
        <v>745796.49</v>
      </c>
    </row>
    <row r="18" spans="1:8" s="2" customFormat="1" ht="14.5" x14ac:dyDescent="0.35">
      <c r="A18" s="34" t="s">
        <v>321</v>
      </c>
      <c r="B18" s="2" t="s">
        <v>322</v>
      </c>
      <c r="C18" s="2" t="s">
        <v>34</v>
      </c>
      <c r="D18" s="2" t="s">
        <v>19</v>
      </c>
      <c r="E18" s="2" t="s">
        <v>323</v>
      </c>
      <c r="F18" s="9">
        <v>22134992</v>
      </c>
      <c r="G18" s="4">
        <v>45534</v>
      </c>
      <c r="H18" s="37">
        <v>314108.23</v>
      </c>
    </row>
    <row r="19" spans="1:8" s="2" customFormat="1" ht="29" x14ac:dyDescent="0.35">
      <c r="A19" s="34" t="s">
        <v>332</v>
      </c>
      <c r="B19" s="2" t="s">
        <v>333</v>
      </c>
      <c r="C19" s="2" t="s">
        <v>109</v>
      </c>
      <c r="D19" s="2" t="s">
        <v>110</v>
      </c>
      <c r="E19" s="2" t="s">
        <v>30</v>
      </c>
      <c r="F19" s="9">
        <v>20639407</v>
      </c>
      <c r="G19" s="4">
        <v>45534</v>
      </c>
      <c r="H19" s="37">
        <v>58555.82</v>
      </c>
    </row>
    <row r="20" spans="1:8" s="2" customFormat="1" ht="43.5" x14ac:dyDescent="0.35">
      <c r="A20" s="34" t="s">
        <v>195</v>
      </c>
      <c r="B20" s="2" t="s">
        <v>196</v>
      </c>
      <c r="C20" s="2" t="s">
        <v>197</v>
      </c>
      <c r="D20" s="2" t="s">
        <v>38</v>
      </c>
      <c r="E20" s="2" t="s">
        <v>198</v>
      </c>
      <c r="F20" s="9">
        <v>14102177</v>
      </c>
      <c r="G20" s="4">
        <v>45539</v>
      </c>
      <c r="H20" s="37">
        <v>106298.69</v>
      </c>
    </row>
    <row r="21" spans="1:8" s="2" customFormat="1" ht="29" x14ac:dyDescent="0.35">
      <c r="A21" s="34" t="s">
        <v>260</v>
      </c>
      <c r="B21" s="2" t="s">
        <v>261</v>
      </c>
      <c r="C21" s="2" t="s">
        <v>67</v>
      </c>
      <c r="D21" s="2" t="s">
        <v>38</v>
      </c>
      <c r="E21" s="2" t="s">
        <v>55</v>
      </c>
      <c r="F21" s="9">
        <v>53498657</v>
      </c>
      <c r="G21" s="4">
        <v>45546</v>
      </c>
      <c r="H21" s="37">
        <v>384111.74</v>
      </c>
    </row>
    <row r="22" spans="1:8" s="2" customFormat="1" ht="43.5" x14ac:dyDescent="0.35">
      <c r="A22" s="34" t="s">
        <v>266</v>
      </c>
      <c r="B22" s="2" t="s">
        <v>267</v>
      </c>
      <c r="C22" s="2" t="s">
        <v>34</v>
      </c>
      <c r="D22" s="2" t="s">
        <v>19</v>
      </c>
      <c r="E22" s="2" t="s">
        <v>212</v>
      </c>
      <c r="F22" s="5">
        <v>110912507</v>
      </c>
      <c r="G22" s="4">
        <v>45558</v>
      </c>
      <c r="H22" s="37">
        <v>615090.37</v>
      </c>
    </row>
    <row r="23" spans="1:8" s="2" customFormat="1" ht="45" customHeight="1" x14ac:dyDescent="0.35">
      <c r="A23" s="34" t="s">
        <v>210</v>
      </c>
      <c r="B23" s="2" t="s">
        <v>211</v>
      </c>
      <c r="C23" s="2" t="s">
        <v>34</v>
      </c>
      <c r="D23" s="2" t="s">
        <v>19</v>
      </c>
      <c r="E23" s="2" t="s">
        <v>212</v>
      </c>
      <c r="F23" s="5">
        <f>142240069+52383081</f>
        <v>194623150</v>
      </c>
      <c r="G23" s="4">
        <v>45558</v>
      </c>
      <c r="H23" s="37">
        <v>302323.28999999998</v>
      </c>
    </row>
    <row r="24" spans="1:8" s="2" customFormat="1" ht="29" x14ac:dyDescent="0.35">
      <c r="A24" s="34" t="s">
        <v>275</v>
      </c>
      <c r="B24" s="2" t="s">
        <v>276</v>
      </c>
      <c r="C24" s="2" t="s">
        <v>34</v>
      </c>
      <c r="D24" s="2" t="s">
        <v>19</v>
      </c>
      <c r="E24" s="2" t="s">
        <v>208</v>
      </c>
      <c r="F24" s="5">
        <v>95177747</v>
      </c>
      <c r="G24" s="4">
        <v>45561</v>
      </c>
      <c r="H24" s="37">
        <v>1806545.57</v>
      </c>
    </row>
    <row r="25" spans="1:8" s="2" customFormat="1" ht="31.5" customHeight="1" x14ac:dyDescent="0.35">
      <c r="A25" s="34" t="s">
        <v>230</v>
      </c>
      <c r="B25" s="2" t="s">
        <v>231</v>
      </c>
      <c r="C25" s="2" t="s">
        <v>232</v>
      </c>
      <c r="D25" s="2" t="s">
        <v>38</v>
      </c>
      <c r="E25" s="2" t="s">
        <v>233</v>
      </c>
      <c r="F25" s="9">
        <f>28835796+9895590</f>
        <v>38731386</v>
      </c>
      <c r="G25" s="4">
        <v>45562</v>
      </c>
      <c r="H25" s="37">
        <v>584507.27</v>
      </c>
    </row>
    <row r="26" spans="1:8" s="2" customFormat="1" ht="14.5" x14ac:dyDescent="0.35">
      <c r="A26" s="34" t="s">
        <v>133</v>
      </c>
      <c r="B26" s="2" t="s">
        <v>134</v>
      </c>
      <c r="C26" s="2" t="s">
        <v>34</v>
      </c>
      <c r="D26" s="2" t="s">
        <v>19</v>
      </c>
      <c r="E26" s="2" t="s">
        <v>135</v>
      </c>
      <c r="F26" s="9">
        <f>112601995+9452095</f>
        <v>122054090</v>
      </c>
      <c r="G26" s="4">
        <v>45565</v>
      </c>
      <c r="H26" s="37">
        <v>1188864.2</v>
      </c>
    </row>
    <row r="27" spans="1:8" s="2" customFormat="1" ht="29" x14ac:dyDescent="0.35">
      <c r="A27" s="34" t="s">
        <v>192</v>
      </c>
      <c r="B27" s="2" t="s">
        <v>193</v>
      </c>
      <c r="C27" s="2" t="s">
        <v>34</v>
      </c>
      <c r="D27" s="2" t="s">
        <v>19</v>
      </c>
      <c r="E27" s="2" t="s">
        <v>30</v>
      </c>
      <c r="F27" s="5">
        <f>136099519+40378583</f>
        <v>176478102</v>
      </c>
      <c r="G27" s="4">
        <v>45574</v>
      </c>
      <c r="H27" s="37">
        <v>3181363.56</v>
      </c>
    </row>
    <row r="28" spans="1:8" s="2" customFormat="1" ht="29" x14ac:dyDescent="0.35">
      <c r="A28" s="34" t="s">
        <v>150</v>
      </c>
      <c r="B28" s="2" t="s">
        <v>151</v>
      </c>
      <c r="C28" s="2" t="s">
        <v>34</v>
      </c>
      <c r="D28" s="2" t="s">
        <v>19</v>
      </c>
      <c r="E28" s="2" t="s">
        <v>30</v>
      </c>
      <c r="F28" s="5">
        <v>8190653</v>
      </c>
      <c r="G28" s="4">
        <v>45574</v>
      </c>
      <c r="H28" s="37">
        <v>192942.15</v>
      </c>
    </row>
    <row r="29" spans="1:8" s="2" customFormat="1" ht="29" x14ac:dyDescent="0.35">
      <c r="A29" s="34" t="s">
        <v>237</v>
      </c>
      <c r="B29" s="2" t="s">
        <v>238</v>
      </c>
      <c r="C29" s="2" t="s">
        <v>34</v>
      </c>
      <c r="D29" s="2" t="s">
        <v>19</v>
      </c>
      <c r="E29" s="2" t="s">
        <v>239</v>
      </c>
      <c r="F29" s="9">
        <f>84875971+12473654</f>
        <v>97349625</v>
      </c>
      <c r="G29" s="4">
        <v>45583</v>
      </c>
      <c r="H29" s="37">
        <v>1123294.93</v>
      </c>
    </row>
    <row r="30" spans="1:8" s="2" customFormat="1" ht="25.5" customHeight="1" x14ac:dyDescent="0.35">
      <c r="A30" s="34" t="s">
        <v>168</v>
      </c>
      <c r="B30" s="2" t="s">
        <v>169</v>
      </c>
      <c r="C30" s="2" t="s">
        <v>34</v>
      </c>
      <c r="D30" s="2" t="s">
        <v>19</v>
      </c>
      <c r="E30" s="2" t="s">
        <v>170</v>
      </c>
      <c r="F30" s="9">
        <f>166819234+31062973</f>
        <v>197882207</v>
      </c>
      <c r="G30" s="4">
        <v>45589</v>
      </c>
      <c r="H30" s="37">
        <v>1033815.62</v>
      </c>
    </row>
    <row r="31" spans="1:8" s="2" customFormat="1" ht="29" x14ac:dyDescent="0.35">
      <c r="A31" s="34" t="s">
        <v>206</v>
      </c>
      <c r="B31" s="2" t="s">
        <v>207</v>
      </c>
      <c r="C31" s="2" t="s">
        <v>100</v>
      </c>
      <c r="D31" s="2" t="s">
        <v>38</v>
      </c>
      <c r="E31" s="2" t="s">
        <v>208</v>
      </c>
      <c r="F31" s="5">
        <f>48894342.2+42228416</f>
        <v>91122758.200000003</v>
      </c>
      <c r="G31" s="4">
        <v>45608</v>
      </c>
      <c r="H31" s="37">
        <v>46089.61</v>
      </c>
    </row>
    <row r="32" spans="1:8" s="2" customFormat="1" ht="29" x14ac:dyDescent="0.35">
      <c r="A32" s="34" t="s">
        <v>234</v>
      </c>
      <c r="B32" s="2" t="s">
        <v>235</v>
      </c>
      <c r="C32" s="2" t="s">
        <v>100</v>
      </c>
      <c r="D32" s="2" t="s">
        <v>38</v>
      </c>
      <c r="E32" s="2" t="s">
        <v>236</v>
      </c>
      <c r="F32" s="5">
        <f>34078704+9434061</f>
        <v>43512765</v>
      </c>
      <c r="G32" s="4">
        <v>45609</v>
      </c>
      <c r="H32" s="37">
        <v>214382.09</v>
      </c>
    </row>
    <row r="33" spans="1:8" s="2" customFormat="1" ht="29" x14ac:dyDescent="0.35">
      <c r="A33" s="34" t="s">
        <v>293</v>
      </c>
      <c r="B33" s="2" t="s">
        <v>294</v>
      </c>
      <c r="C33" s="2" t="s">
        <v>53</v>
      </c>
      <c r="D33" s="2" t="s">
        <v>54</v>
      </c>
      <c r="E33" s="2" t="s">
        <v>295</v>
      </c>
      <c r="F33" s="9">
        <v>60362461.810000002</v>
      </c>
      <c r="G33" s="4">
        <v>45625</v>
      </c>
      <c r="H33" s="37">
        <v>490000.7</v>
      </c>
    </row>
    <row r="34" spans="1:8" s="2" customFormat="1" ht="43.5" x14ac:dyDescent="0.35">
      <c r="A34" s="34" t="s">
        <v>227</v>
      </c>
      <c r="B34" s="2" t="s">
        <v>228</v>
      </c>
      <c r="C34" s="2" t="s">
        <v>34</v>
      </c>
      <c r="D34" s="2" t="s">
        <v>19</v>
      </c>
      <c r="E34" s="2" t="s">
        <v>229</v>
      </c>
      <c r="F34" s="9">
        <f>192755536+12821163</f>
        <v>205576699</v>
      </c>
      <c r="G34" s="4">
        <v>45629</v>
      </c>
      <c r="H34" s="37">
        <v>2926172.58</v>
      </c>
    </row>
    <row r="35" spans="1:8" s="2" customFormat="1" ht="29" x14ac:dyDescent="0.35">
      <c r="A35" s="34" t="s">
        <v>253</v>
      </c>
      <c r="B35" s="2" t="s">
        <v>254</v>
      </c>
      <c r="C35" s="2" t="s">
        <v>255</v>
      </c>
      <c r="D35" s="2" t="s">
        <v>38</v>
      </c>
      <c r="E35" s="2" t="s">
        <v>256</v>
      </c>
      <c r="F35" s="9">
        <v>19124229</v>
      </c>
      <c r="G35" s="4">
        <v>45629</v>
      </c>
      <c r="H35" s="37">
        <v>66719.38</v>
      </c>
    </row>
    <row r="36" spans="1:8" s="2" customFormat="1" ht="29" x14ac:dyDescent="0.35">
      <c r="A36" s="34" t="s">
        <v>283</v>
      </c>
      <c r="B36" s="2" t="s">
        <v>284</v>
      </c>
      <c r="C36" s="2" t="s">
        <v>285</v>
      </c>
      <c r="D36" s="2" t="s">
        <v>101</v>
      </c>
      <c r="E36" s="2" t="s">
        <v>271</v>
      </c>
      <c r="F36" s="9">
        <v>1330608003</v>
      </c>
      <c r="G36" s="4">
        <v>45630</v>
      </c>
      <c r="H36" s="37">
        <v>3995590.63</v>
      </c>
    </row>
    <row r="37" spans="1:8" s="2" customFormat="1" ht="43.5" x14ac:dyDescent="0.35">
      <c r="A37" s="34" t="s">
        <v>140</v>
      </c>
      <c r="B37" s="2" t="s">
        <v>141</v>
      </c>
      <c r="C37" s="2" t="s">
        <v>78</v>
      </c>
      <c r="D37" s="2" t="s">
        <v>38</v>
      </c>
      <c r="E37" s="2" t="s">
        <v>142</v>
      </c>
      <c r="F37" s="9">
        <f>61757292+8171172</f>
        <v>69928464</v>
      </c>
      <c r="G37" s="4">
        <v>45632</v>
      </c>
      <c r="H37" s="37">
        <v>1205177.31</v>
      </c>
    </row>
    <row r="38" spans="1:8" s="2" customFormat="1" ht="43.5" x14ac:dyDescent="0.35">
      <c r="A38" s="34" t="s">
        <v>222</v>
      </c>
      <c r="B38" s="2" t="s">
        <v>223</v>
      </c>
      <c r="C38" s="2" t="s">
        <v>224</v>
      </c>
      <c r="D38" s="2" t="s">
        <v>225</v>
      </c>
      <c r="E38" s="2" t="s">
        <v>226</v>
      </c>
      <c r="F38" s="9">
        <f>31154432+2161006</f>
        <v>33315438</v>
      </c>
      <c r="G38" s="4">
        <v>45642</v>
      </c>
      <c r="H38" s="37">
        <v>696900.58</v>
      </c>
    </row>
    <row r="39" spans="1:8" s="2" customFormat="1" ht="29" x14ac:dyDescent="0.35">
      <c r="A39" s="34" t="s">
        <v>174</v>
      </c>
      <c r="B39" s="2" t="s">
        <v>175</v>
      </c>
      <c r="C39" s="2" t="s">
        <v>164</v>
      </c>
      <c r="D39" s="2" t="s">
        <v>110</v>
      </c>
      <c r="E39" s="2" t="s">
        <v>176</v>
      </c>
      <c r="F39" s="9">
        <f>440006864+82163777</f>
        <v>522170641</v>
      </c>
      <c r="G39" s="4">
        <v>45646</v>
      </c>
      <c r="H39" s="37">
        <v>4655456</v>
      </c>
    </row>
    <row r="40" spans="1:8" s="2" customFormat="1" ht="40.5" customHeight="1" x14ac:dyDescent="0.35">
      <c r="A40" s="34" t="s">
        <v>177</v>
      </c>
      <c r="B40" s="2" t="s">
        <v>178</v>
      </c>
      <c r="C40" s="2" t="s">
        <v>179</v>
      </c>
      <c r="D40" s="2" t="s">
        <v>101</v>
      </c>
      <c r="E40" s="2" t="s">
        <v>180</v>
      </c>
      <c r="F40" s="9">
        <f>12859849+1811404</f>
        <v>14671253</v>
      </c>
      <c r="G40" s="4">
        <v>45653</v>
      </c>
      <c r="H40" s="37">
        <v>571781.27</v>
      </c>
    </row>
    <row r="41" spans="1:8" s="2" customFormat="1" ht="29" x14ac:dyDescent="0.35">
      <c r="A41" s="34" t="s">
        <v>199</v>
      </c>
      <c r="B41" s="2" t="s">
        <v>200</v>
      </c>
      <c r="C41" s="2" t="s">
        <v>201</v>
      </c>
      <c r="D41" s="2" t="s">
        <v>101</v>
      </c>
      <c r="E41" s="2" t="s">
        <v>202</v>
      </c>
      <c r="F41" s="9">
        <f>228278125+18977655</f>
        <v>247255780</v>
      </c>
      <c r="G41" s="4">
        <v>45706</v>
      </c>
      <c r="H41" s="37">
        <v>3333384.89</v>
      </c>
    </row>
    <row r="42" spans="1:8" s="2" customFormat="1" ht="29" x14ac:dyDescent="0.35">
      <c r="A42" s="34" t="s">
        <v>279</v>
      </c>
      <c r="B42" s="2" t="s">
        <v>280</v>
      </c>
      <c r="C42" s="2" t="s">
        <v>281</v>
      </c>
      <c r="D42" s="2" t="s">
        <v>101</v>
      </c>
      <c r="E42" s="2" t="s">
        <v>282</v>
      </c>
      <c r="F42" s="9">
        <v>887132246</v>
      </c>
      <c r="G42" s="4">
        <v>45708</v>
      </c>
      <c r="H42" s="37">
        <v>5913158.6399999997</v>
      </c>
    </row>
    <row r="43" spans="1:8" s="2" customFormat="1" ht="29" x14ac:dyDescent="0.35">
      <c r="A43" s="34" t="s">
        <v>268</v>
      </c>
      <c r="B43" s="2" t="s">
        <v>269</v>
      </c>
      <c r="C43" s="2" t="s">
        <v>270</v>
      </c>
      <c r="D43" s="2" t="s">
        <v>101</v>
      </c>
      <c r="E43" s="2" t="s">
        <v>271</v>
      </c>
      <c r="F43" s="5">
        <v>265382643</v>
      </c>
      <c r="G43" s="4">
        <v>45708</v>
      </c>
      <c r="H43" s="37">
        <v>4444658.3099999996</v>
      </c>
    </row>
    <row r="44" spans="1:8" s="2" customFormat="1" ht="29" x14ac:dyDescent="0.35">
      <c r="A44" s="34" t="s">
        <v>203</v>
      </c>
      <c r="B44" s="2" t="s">
        <v>204</v>
      </c>
      <c r="C44" s="2" t="s">
        <v>105</v>
      </c>
      <c r="D44" s="2" t="s">
        <v>19</v>
      </c>
      <c r="E44" s="2" t="s">
        <v>205</v>
      </c>
      <c r="F44" s="9">
        <f>6101317+61996076</f>
        <v>68097393</v>
      </c>
      <c r="G44" s="4">
        <v>45708</v>
      </c>
      <c r="H44" s="37">
        <v>1661928.89</v>
      </c>
    </row>
    <row r="45" spans="1:8" s="2" customFormat="1" ht="29" x14ac:dyDescent="0.35">
      <c r="A45" s="34" t="s">
        <v>324</v>
      </c>
      <c r="B45" s="2" t="s">
        <v>325</v>
      </c>
      <c r="C45" s="2" t="s">
        <v>67</v>
      </c>
      <c r="D45" s="2" t="s">
        <v>38</v>
      </c>
      <c r="E45" s="2" t="s">
        <v>229</v>
      </c>
      <c r="F45" s="9">
        <v>75805291</v>
      </c>
      <c r="G45" s="4">
        <v>45708</v>
      </c>
      <c r="H45" s="37">
        <v>946771.47</v>
      </c>
    </row>
    <row r="46" spans="1:8" s="2" customFormat="1" ht="28.5" customHeight="1" x14ac:dyDescent="0.35">
      <c r="A46" s="34" t="s">
        <v>152</v>
      </c>
      <c r="B46" s="2" t="s">
        <v>153</v>
      </c>
      <c r="C46" s="2" t="s">
        <v>34</v>
      </c>
      <c r="D46" s="2" t="s">
        <v>19</v>
      </c>
      <c r="E46" s="2" t="s">
        <v>30</v>
      </c>
      <c r="F46" s="9">
        <v>225769591</v>
      </c>
      <c r="G46" s="4">
        <v>45722</v>
      </c>
      <c r="H46" s="37">
        <v>1027453.11</v>
      </c>
    </row>
    <row r="47" spans="1:8" s="2" customFormat="1" ht="33" customHeight="1" x14ac:dyDescent="0.35">
      <c r="A47" s="34" t="s">
        <v>181</v>
      </c>
      <c r="B47" s="2" t="s">
        <v>182</v>
      </c>
      <c r="C47" s="2" t="s">
        <v>183</v>
      </c>
      <c r="D47" s="2" t="s">
        <v>38</v>
      </c>
      <c r="E47" s="2" t="s">
        <v>184</v>
      </c>
      <c r="F47" s="5">
        <f>16144688+47148</f>
        <v>16191836</v>
      </c>
      <c r="G47" s="4">
        <v>45723</v>
      </c>
      <c r="H47" s="37">
        <v>143073.72</v>
      </c>
    </row>
    <row r="48" spans="1:8" s="2" customFormat="1" ht="29" x14ac:dyDescent="0.35">
      <c r="A48" s="34" t="s">
        <v>143</v>
      </c>
      <c r="B48" s="2" t="s">
        <v>144</v>
      </c>
      <c r="C48" s="2" t="s">
        <v>34</v>
      </c>
      <c r="D48" s="2" t="s">
        <v>19</v>
      </c>
      <c r="E48" s="2" t="s">
        <v>145</v>
      </c>
      <c r="F48" s="9">
        <f>812259661-116664+114130711</f>
        <v>926273708</v>
      </c>
      <c r="G48" s="4">
        <v>45730</v>
      </c>
      <c r="H48" s="37">
        <v>6230657.6200000001</v>
      </c>
    </row>
    <row r="49" spans="1:8" s="2" customFormat="1" ht="29" x14ac:dyDescent="0.35">
      <c r="A49" s="34" t="s">
        <v>159</v>
      </c>
      <c r="B49" s="2" t="s">
        <v>160</v>
      </c>
      <c r="C49" s="2" t="s">
        <v>34</v>
      </c>
      <c r="D49" s="2" t="s">
        <v>110</v>
      </c>
      <c r="E49" s="2" t="s">
        <v>161</v>
      </c>
      <c r="F49" s="9">
        <v>138437686</v>
      </c>
      <c r="G49" s="4">
        <v>45730</v>
      </c>
      <c r="H49" s="37">
        <v>401035.12</v>
      </c>
    </row>
    <row r="50" spans="1:8" s="2" customFormat="1" ht="29" x14ac:dyDescent="0.35">
      <c r="A50" s="34" t="s">
        <v>289</v>
      </c>
      <c r="B50" s="2" t="s">
        <v>290</v>
      </c>
      <c r="C50" s="2" t="s">
        <v>291</v>
      </c>
      <c r="D50" s="2" t="s">
        <v>19</v>
      </c>
      <c r="E50" s="2" t="s">
        <v>292</v>
      </c>
      <c r="F50" s="9">
        <v>1081455841</v>
      </c>
      <c r="G50" s="4">
        <v>45737</v>
      </c>
      <c r="H50" s="37">
        <v>3668594.62</v>
      </c>
    </row>
    <row r="51" spans="1:8" s="2" customFormat="1" ht="58" x14ac:dyDescent="0.35">
      <c r="A51" s="34" t="s">
        <v>187</v>
      </c>
      <c r="B51" s="2" t="s">
        <v>188</v>
      </c>
      <c r="C51" s="2" t="s">
        <v>100</v>
      </c>
      <c r="D51" s="2" t="s">
        <v>54</v>
      </c>
      <c r="E51" s="2" t="s">
        <v>46</v>
      </c>
      <c r="F51" s="9">
        <f>1242121642+125747248</f>
        <v>1367868890</v>
      </c>
      <c r="G51" s="4">
        <v>45737</v>
      </c>
      <c r="H51" s="37">
        <v>8878694.9399999995</v>
      </c>
    </row>
    <row r="52" spans="1:8" s="2" customFormat="1" ht="29" x14ac:dyDescent="0.35">
      <c r="A52" s="34" t="s">
        <v>299</v>
      </c>
      <c r="B52" s="2" t="s">
        <v>300</v>
      </c>
      <c r="C52" s="2" t="s">
        <v>270</v>
      </c>
      <c r="D52" s="2" t="s">
        <v>110</v>
      </c>
      <c r="E52" s="2" t="s">
        <v>176</v>
      </c>
      <c r="F52" s="5">
        <v>64197719</v>
      </c>
      <c r="G52" s="4">
        <v>45741</v>
      </c>
      <c r="H52" s="37">
        <v>994701.3</v>
      </c>
    </row>
    <row r="53" spans="1:8" s="2" customFormat="1" ht="72.5" x14ac:dyDescent="0.35">
      <c r="A53" s="34" t="s">
        <v>146</v>
      </c>
      <c r="B53" s="2" t="s">
        <v>147</v>
      </c>
      <c r="C53" s="2" t="s">
        <v>34</v>
      </c>
      <c r="D53" s="2" t="s">
        <v>19</v>
      </c>
      <c r="E53" s="2" t="s">
        <v>148</v>
      </c>
      <c r="F53" s="9">
        <f>100487608+6356861</f>
        <v>106844469</v>
      </c>
      <c r="G53" s="4">
        <v>45748</v>
      </c>
      <c r="H53" s="37">
        <v>1164902.76</v>
      </c>
    </row>
    <row r="54" spans="1:8" s="2" customFormat="1" ht="29" x14ac:dyDescent="0.35">
      <c r="A54" s="34" t="s">
        <v>258</v>
      </c>
      <c r="B54" s="2" t="s">
        <v>259</v>
      </c>
      <c r="C54" s="2" t="s">
        <v>85</v>
      </c>
      <c r="D54" s="2" t="s">
        <v>38</v>
      </c>
      <c r="E54" s="2" t="s">
        <v>139</v>
      </c>
      <c r="F54" s="5">
        <v>20478763</v>
      </c>
      <c r="G54" s="4">
        <v>45750</v>
      </c>
      <c r="H54" s="37">
        <v>169492.59</v>
      </c>
    </row>
    <row r="55" spans="1:8" s="2" customFormat="1" ht="29" x14ac:dyDescent="0.35">
      <c r="A55" s="34" t="s">
        <v>329</v>
      </c>
      <c r="B55" s="2" t="s">
        <v>330</v>
      </c>
      <c r="C55" s="2" t="s">
        <v>85</v>
      </c>
      <c r="D55" s="2" t="s">
        <v>38</v>
      </c>
      <c r="E55" s="2" t="s">
        <v>331</v>
      </c>
      <c r="F55" s="5">
        <v>3884037</v>
      </c>
      <c r="G55" s="4">
        <v>45750</v>
      </c>
      <c r="H55" s="37">
        <v>16686.23</v>
      </c>
    </row>
    <row r="56" spans="1:8" s="2" customFormat="1" ht="43.5" x14ac:dyDescent="0.35">
      <c r="A56" s="34" t="s">
        <v>304</v>
      </c>
      <c r="B56" s="2" t="s">
        <v>305</v>
      </c>
      <c r="C56" s="2" t="s">
        <v>306</v>
      </c>
      <c r="D56" s="2" t="s">
        <v>38</v>
      </c>
      <c r="E56" s="2" t="s">
        <v>307</v>
      </c>
      <c r="F56" s="9">
        <v>176959350</v>
      </c>
      <c r="G56" s="4">
        <v>45761</v>
      </c>
      <c r="H56" s="37">
        <v>5494689</v>
      </c>
    </row>
    <row r="57" spans="1:8" s="2" customFormat="1" ht="29" x14ac:dyDescent="0.35">
      <c r="A57" s="34" t="s">
        <v>296</v>
      </c>
      <c r="B57" s="2" t="s">
        <v>297</v>
      </c>
      <c r="C57" s="2" t="s">
        <v>298</v>
      </c>
      <c r="D57" s="2" t="s">
        <v>101</v>
      </c>
      <c r="E57" s="2" t="s">
        <v>218</v>
      </c>
      <c r="F57" s="9">
        <v>267333129.19</v>
      </c>
      <c r="G57" s="4">
        <v>45768</v>
      </c>
      <c r="H57" s="37">
        <v>2545691.69</v>
      </c>
    </row>
    <row r="58" spans="1:8" s="2" customFormat="1" ht="26.25" customHeight="1" x14ac:dyDescent="0.35">
      <c r="A58" s="34" t="s">
        <v>326</v>
      </c>
      <c r="B58" s="2" t="s">
        <v>327</v>
      </c>
      <c r="C58" s="2" t="s">
        <v>34</v>
      </c>
      <c r="D58" s="2" t="s">
        <v>19</v>
      </c>
      <c r="E58" s="2" t="s">
        <v>328</v>
      </c>
      <c r="F58" s="5">
        <v>333963087.91000003</v>
      </c>
      <c r="G58" s="4">
        <v>45782</v>
      </c>
      <c r="H58" s="37">
        <v>3196745</v>
      </c>
    </row>
    <row r="59" spans="1:8" s="2" customFormat="1" ht="43.5" x14ac:dyDescent="0.35">
      <c r="A59" s="34" t="s">
        <v>250</v>
      </c>
      <c r="B59" s="2" t="s">
        <v>251</v>
      </c>
      <c r="C59" s="2" t="s">
        <v>252</v>
      </c>
      <c r="D59" s="2" t="s">
        <v>19</v>
      </c>
      <c r="E59" s="2" t="s">
        <v>86</v>
      </c>
      <c r="F59" s="9">
        <v>66007773.310000002</v>
      </c>
      <c r="G59" s="4">
        <v>45821</v>
      </c>
      <c r="H59" s="37">
        <v>1062340.27</v>
      </c>
    </row>
    <row r="60" spans="1:8" s="2" customFormat="1" ht="43.5" x14ac:dyDescent="0.35">
      <c r="A60" s="34" t="s">
        <v>272</v>
      </c>
      <c r="B60" s="2" t="s">
        <v>273</v>
      </c>
      <c r="C60" s="2" t="s">
        <v>274</v>
      </c>
      <c r="D60" s="2" t="s">
        <v>54</v>
      </c>
      <c r="E60" s="2" t="s">
        <v>139</v>
      </c>
      <c r="F60" s="5">
        <v>294717462.66000003</v>
      </c>
      <c r="G60" s="4">
        <v>45824</v>
      </c>
      <c r="H60" s="37">
        <v>3181683.66</v>
      </c>
    </row>
    <row r="61" spans="1:8" s="2" customFormat="1" ht="43.5" x14ac:dyDescent="0.35">
      <c r="A61" s="34" t="s">
        <v>240</v>
      </c>
      <c r="B61" s="2" t="s">
        <v>241</v>
      </c>
      <c r="C61" s="2" t="s">
        <v>34</v>
      </c>
      <c r="D61" s="2" t="s">
        <v>19</v>
      </c>
      <c r="E61" s="2" t="s">
        <v>242</v>
      </c>
      <c r="F61" s="9">
        <v>1401090758.3200002</v>
      </c>
      <c r="G61" s="4">
        <v>45832</v>
      </c>
      <c r="H61" s="37">
        <v>2756125.85</v>
      </c>
    </row>
    <row r="62" spans="1:8" s="2" customFormat="1" ht="43.5" x14ac:dyDescent="0.35">
      <c r="A62" s="34" t="s">
        <v>189</v>
      </c>
      <c r="B62" s="2" t="s">
        <v>190</v>
      </c>
      <c r="C62" s="2" t="s">
        <v>34</v>
      </c>
      <c r="D62" s="2" t="s">
        <v>19</v>
      </c>
      <c r="E62" s="2" t="s">
        <v>191</v>
      </c>
      <c r="F62" s="5">
        <f>689801639.75+84468828.06</f>
        <v>774270467.80999994</v>
      </c>
      <c r="G62" s="4">
        <v>45840</v>
      </c>
      <c r="H62" s="37">
        <v>7657034</v>
      </c>
    </row>
    <row r="63" spans="1:8" s="2" customFormat="1" ht="14.5" x14ac:dyDescent="0.35">
      <c r="A63" s="34" t="s">
        <v>334</v>
      </c>
      <c r="B63" s="2" t="s">
        <v>335</v>
      </c>
      <c r="C63" s="2" t="s">
        <v>34</v>
      </c>
      <c r="D63" s="2" t="s">
        <v>19</v>
      </c>
      <c r="E63" s="2" t="s">
        <v>30</v>
      </c>
      <c r="F63" s="9">
        <v>49343547.270000003</v>
      </c>
      <c r="G63" s="4">
        <v>45855</v>
      </c>
      <c r="H63" s="37">
        <v>2083313.24</v>
      </c>
    </row>
    <row r="64" spans="1:8" s="2" customFormat="1" ht="72.5" x14ac:dyDescent="0.35">
      <c r="A64" s="34" t="s">
        <v>219</v>
      </c>
      <c r="B64" s="2" t="s">
        <v>220</v>
      </c>
      <c r="C64" s="2" t="s">
        <v>164</v>
      </c>
      <c r="D64" s="2" t="s">
        <v>110</v>
      </c>
      <c r="E64" s="2" t="s">
        <v>221</v>
      </c>
      <c r="F64" s="9">
        <f>90592984.57+133970.64+15928029.66</f>
        <v>106654984.86999999</v>
      </c>
      <c r="G64" s="4">
        <v>45859</v>
      </c>
      <c r="H64" s="37">
        <v>1434158.46</v>
      </c>
    </row>
    <row r="65" spans="1:10" s="2" customFormat="1" ht="58" x14ac:dyDescent="0.35">
      <c r="A65" s="34" t="s">
        <v>313</v>
      </c>
      <c r="B65" s="2" t="s">
        <v>314</v>
      </c>
      <c r="C65" s="2" t="s">
        <v>179</v>
      </c>
      <c r="D65" s="2" t="s">
        <v>38</v>
      </c>
      <c r="E65" s="2" t="s">
        <v>315</v>
      </c>
      <c r="F65" s="9">
        <v>569062845.71000004</v>
      </c>
      <c r="G65" s="4">
        <v>45870</v>
      </c>
      <c r="H65" s="37">
        <v>9389240.1500000004</v>
      </c>
    </row>
    <row r="66" spans="1:10" s="2" customFormat="1" ht="14.5" x14ac:dyDescent="0.35">
      <c r="A66" s="34" t="s">
        <v>243</v>
      </c>
      <c r="B66" s="2" t="s">
        <v>244</v>
      </c>
      <c r="C66" s="2" t="s">
        <v>34</v>
      </c>
      <c r="D66" s="2" t="s">
        <v>19</v>
      </c>
      <c r="E66" s="2" t="s">
        <v>245</v>
      </c>
      <c r="F66" s="9">
        <f>54055654.62+8632879.29</f>
        <v>62688533.909999996</v>
      </c>
      <c r="G66" s="4">
        <v>45888</v>
      </c>
      <c r="H66" s="37">
        <v>6267197.1900000004</v>
      </c>
      <c r="I66" s="4"/>
      <c r="J66" s="4"/>
    </row>
    <row r="67" spans="1:10" s="2" customFormat="1" ht="29" x14ac:dyDescent="0.35">
      <c r="A67" s="34" t="s">
        <v>154</v>
      </c>
      <c r="B67" s="2" t="s">
        <v>155</v>
      </c>
      <c r="C67" s="2" t="s">
        <v>34</v>
      </c>
      <c r="D67" s="2" t="s">
        <v>19</v>
      </c>
      <c r="E67" s="2" t="s">
        <v>148</v>
      </c>
      <c r="F67" s="9">
        <f>516930153.51-232729.44+96092818.33</f>
        <v>612790242.39999998</v>
      </c>
      <c r="G67" s="4">
        <v>45890</v>
      </c>
      <c r="H67" s="37">
        <v>3096707.75</v>
      </c>
      <c r="I67" s="4"/>
      <c r="J67" s="4"/>
    </row>
    <row r="68" spans="1:10" s="2" customFormat="1" ht="43.5" x14ac:dyDescent="0.35">
      <c r="A68" s="34" t="s">
        <v>166</v>
      </c>
      <c r="B68" s="2" t="s">
        <v>167</v>
      </c>
      <c r="C68" s="2" t="s">
        <v>164</v>
      </c>
      <c r="D68" s="2" t="s">
        <v>110</v>
      </c>
      <c r="E68" s="2" t="s">
        <v>165</v>
      </c>
      <c r="F68" s="9">
        <f>59096600.11+219957.69</f>
        <v>59316557.799999997</v>
      </c>
      <c r="G68" s="4">
        <v>45896</v>
      </c>
      <c r="H68" s="37">
        <v>152381.26999999999</v>
      </c>
      <c r="I68" s="4"/>
      <c r="J68" s="4"/>
    </row>
    <row r="69" spans="1:10" s="2" customFormat="1" ht="44.25" customHeight="1" x14ac:dyDescent="0.35">
      <c r="A69" s="34" t="s">
        <v>216</v>
      </c>
      <c r="B69" s="2" t="s">
        <v>217</v>
      </c>
      <c r="C69" s="2" t="s">
        <v>34</v>
      </c>
      <c r="D69" s="2" t="s">
        <v>19</v>
      </c>
      <c r="E69" s="2" t="s">
        <v>218</v>
      </c>
      <c r="F69" s="9">
        <f>715008192.86+279585929.36</f>
        <v>994594122.22000003</v>
      </c>
      <c r="G69" s="4">
        <v>45915</v>
      </c>
      <c r="H69" s="37">
        <v>8825940.2699999996</v>
      </c>
      <c r="I69" s="4"/>
      <c r="J69" s="4"/>
    </row>
    <row r="70" spans="1:10" s="2" customFormat="1" ht="58" x14ac:dyDescent="0.35">
      <c r="A70" s="34" t="s">
        <v>162</v>
      </c>
      <c r="B70" s="2" t="s">
        <v>163</v>
      </c>
      <c r="C70" s="2" t="s">
        <v>164</v>
      </c>
      <c r="D70" s="2" t="s">
        <v>110</v>
      </c>
      <c r="E70" s="2" t="s">
        <v>165</v>
      </c>
      <c r="F70" s="9">
        <f>118972751.13+18255123.42</f>
        <v>137227874.55000001</v>
      </c>
      <c r="G70" s="4">
        <v>45919</v>
      </c>
      <c r="H70" s="37">
        <v>1225567.6499999999</v>
      </c>
      <c r="I70" s="4"/>
      <c r="J70" s="4"/>
    </row>
    <row r="72" spans="1:10" ht="14.5" x14ac:dyDescent="0.35">
      <c r="A72" t="s">
        <v>555</v>
      </c>
    </row>
    <row r="73" spans="1:10" ht="14.5" x14ac:dyDescent="0.35">
      <c r="A73" s="53" t="s">
        <v>556</v>
      </c>
      <c r="B73" s="53"/>
      <c r="C73" s="53"/>
      <c r="D73" s="53"/>
      <c r="E73" s="53"/>
      <c r="F73" s="53"/>
      <c r="G73" s="53"/>
      <c r="H73" s="53"/>
    </row>
  </sheetData>
  <autoFilter ref="A3:H47" xr:uid="{3104B155-A4A5-4D45-AC51-CEE31C925798}"/>
  <sortState xmlns:xlrd2="http://schemas.microsoft.com/office/spreadsheetml/2017/richdata2" ref="A10:R47">
    <sortCondition ref="G10:G47"/>
  </sortState>
  <mergeCells count="2">
    <mergeCell ref="A1:G1"/>
    <mergeCell ref="A73:H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DBA7-FD0E-4519-B965-29072FFFCFB7}">
  <sheetPr codeName="Sheet3"/>
  <dimension ref="A1:M6"/>
  <sheetViews>
    <sheetView workbookViewId="0">
      <selection activeCell="A2" sqref="A2"/>
    </sheetView>
  </sheetViews>
  <sheetFormatPr defaultRowHeight="14.5" x14ac:dyDescent="0.35"/>
  <cols>
    <col min="1" max="4" width="17" customWidth="1"/>
    <col min="5" max="5" width="22" bestFit="1" customWidth="1"/>
    <col min="6" max="6" width="24" bestFit="1" customWidth="1"/>
    <col min="7" max="7" width="22.7265625" bestFit="1" customWidth="1"/>
    <col min="8" max="8" width="26" customWidth="1"/>
    <col min="9" max="9" width="22.54296875" customWidth="1"/>
    <col min="10" max="10" width="23" customWidth="1"/>
    <col min="11" max="11" width="22" bestFit="1" customWidth="1"/>
    <col min="12" max="12" width="23.7265625" bestFit="1" customWidth="1"/>
    <col min="13" max="13" width="30" customWidth="1"/>
  </cols>
  <sheetData>
    <row r="1" spans="1:13" s="3" customFormat="1" ht="29.25" customHeight="1" x14ac:dyDescent="0.35">
      <c r="A1" s="50" t="s">
        <v>937</v>
      </c>
      <c r="B1" s="51"/>
      <c r="C1" s="51"/>
      <c r="D1" s="51"/>
      <c r="E1" s="51"/>
      <c r="F1" s="51"/>
      <c r="G1" s="51"/>
    </row>
    <row r="2" spans="1:13" s="1" customFormat="1" ht="18" customHeight="1" thickBot="1" x14ac:dyDescent="0.4"/>
    <row r="3" spans="1:13" s="7" customFormat="1" ht="37.5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557</v>
      </c>
      <c r="J3" s="7" t="s">
        <v>12</v>
      </c>
      <c r="K3" s="7" t="s">
        <v>13</v>
      </c>
      <c r="L3" s="7" t="s">
        <v>558</v>
      </c>
      <c r="M3" s="7" t="s">
        <v>15</v>
      </c>
    </row>
    <row r="4" spans="1:13" s="2" customFormat="1" ht="58" x14ac:dyDescent="0.35">
      <c r="A4" s="47" t="s">
        <v>559</v>
      </c>
      <c r="B4" s="2" t="s">
        <v>560</v>
      </c>
      <c r="C4" s="2" t="s">
        <v>34</v>
      </c>
      <c r="D4" s="2" t="s">
        <v>19</v>
      </c>
      <c r="E4" s="2" t="s">
        <v>323</v>
      </c>
      <c r="F4" s="4">
        <v>44832</v>
      </c>
      <c r="G4" s="4" t="s">
        <v>21</v>
      </c>
      <c r="H4" s="2">
        <v>2</v>
      </c>
      <c r="I4" s="5">
        <v>132250472</v>
      </c>
      <c r="J4" s="6">
        <v>1122</v>
      </c>
      <c r="K4" s="2" t="s">
        <v>149</v>
      </c>
      <c r="L4" s="4" t="s">
        <v>561</v>
      </c>
      <c r="M4" s="4">
        <v>44946</v>
      </c>
    </row>
    <row r="5" spans="1:13" s="2" customFormat="1" ht="72.5" x14ac:dyDescent="0.35">
      <c r="A5" s="11" t="s">
        <v>562</v>
      </c>
      <c r="B5" s="2" t="s">
        <v>563</v>
      </c>
      <c r="C5" s="2" t="s">
        <v>53</v>
      </c>
      <c r="D5" s="2" t="s">
        <v>54</v>
      </c>
      <c r="E5" s="2" t="s">
        <v>564</v>
      </c>
      <c r="F5" s="4">
        <v>45674</v>
      </c>
      <c r="G5" s="2" t="s">
        <v>21</v>
      </c>
      <c r="H5" s="2" t="s">
        <v>22</v>
      </c>
      <c r="I5" s="5">
        <v>54282921</v>
      </c>
      <c r="J5" s="6">
        <v>15420</v>
      </c>
      <c r="K5" s="2" t="s">
        <v>24</v>
      </c>
      <c r="L5" s="4" t="s">
        <v>561</v>
      </c>
      <c r="M5" s="4">
        <v>45793</v>
      </c>
    </row>
    <row r="6" spans="1:13" s="2" customFormat="1" ht="58" x14ac:dyDescent="0.35">
      <c r="A6" s="47" t="s">
        <v>559</v>
      </c>
      <c r="B6" s="2" t="s">
        <v>560</v>
      </c>
      <c r="C6" s="2" t="s">
        <v>34</v>
      </c>
      <c r="D6" s="2" t="s">
        <v>19</v>
      </c>
      <c r="E6" s="2" t="s">
        <v>323</v>
      </c>
      <c r="F6" s="4">
        <v>45807</v>
      </c>
      <c r="G6" s="4" t="s">
        <v>21</v>
      </c>
      <c r="H6" s="2">
        <v>2</v>
      </c>
      <c r="I6" s="5">
        <v>125816065</v>
      </c>
      <c r="J6" s="6">
        <v>1122</v>
      </c>
      <c r="K6" s="2" t="s">
        <v>24</v>
      </c>
      <c r="L6" s="4" t="s">
        <v>565</v>
      </c>
      <c r="M6" s="4">
        <v>45911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A4EA-8DA2-4470-BECE-EE9A95C78CA6}">
  <sheetPr codeName="Sheet4"/>
  <dimension ref="A1:N160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39.7265625" customWidth="1"/>
    <col min="2" max="4" width="17" customWidth="1"/>
    <col min="5" max="5" width="22" customWidth="1"/>
    <col min="6" max="6" width="24" customWidth="1"/>
    <col min="7" max="7" width="22.7265625" customWidth="1"/>
    <col min="8" max="8" width="26.54296875" customWidth="1"/>
    <col min="9" max="9" width="22.54296875" customWidth="1"/>
    <col min="10" max="10" width="24" customWidth="1"/>
    <col min="11" max="11" width="22" customWidth="1"/>
    <col min="12" max="12" width="23.7265625" customWidth="1"/>
    <col min="13" max="13" width="25" customWidth="1"/>
    <col min="14" max="14" width="12.7265625" style="25" customWidth="1"/>
  </cols>
  <sheetData>
    <row r="1" spans="1:14" s="3" customFormat="1" ht="29.25" customHeight="1" x14ac:dyDescent="0.35">
      <c r="A1" s="50" t="s">
        <v>938</v>
      </c>
      <c r="B1" s="51"/>
      <c r="C1" s="51"/>
      <c r="N1" s="2"/>
    </row>
    <row r="2" spans="1:14" s="1" customFormat="1" ht="18" customHeight="1" thickBot="1" x14ac:dyDescent="0.4"/>
    <row r="3" spans="1:14" s="7" customFormat="1" ht="36" customHeight="1" thickTop="1" thickBot="1" x14ac:dyDescent="0.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7" t="s">
        <v>557</v>
      </c>
      <c r="J3" s="7" t="s">
        <v>12</v>
      </c>
      <c r="K3" s="7" t="s">
        <v>13</v>
      </c>
      <c r="L3" s="7" t="s">
        <v>558</v>
      </c>
      <c r="M3" s="7" t="s">
        <v>566</v>
      </c>
      <c r="N3" s="7" t="s">
        <v>567</v>
      </c>
    </row>
    <row r="4" spans="1:14" s="2" customFormat="1" x14ac:dyDescent="0.35">
      <c r="A4" s="47" t="s">
        <v>143</v>
      </c>
      <c r="B4" s="2" t="s">
        <v>144</v>
      </c>
      <c r="C4" s="2" t="s">
        <v>34</v>
      </c>
      <c r="D4" s="2" t="s">
        <v>19</v>
      </c>
      <c r="E4" s="2" t="s">
        <v>145</v>
      </c>
      <c r="F4" s="4">
        <v>44421</v>
      </c>
      <c r="G4" s="2" t="s">
        <v>94</v>
      </c>
      <c r="H4" s="2">
        <v>1</v>
      </c>
      <c r="I4" s="9">
        <v>706400534</v>
      </c>
      <c r="J4" s="10">
        <v>3804</v>
      </c>
      <c r="K4" s="2" t="s">
        <v>149</v>
      </c>
      <c r="L4" s="2" t="s">
        <v>568</v>
      </c>
      <c r="M4" s="4">
        <v>44503</v>
      </c>
      <c r="N4" s="2" t="s">
        <v>569</v>
      </c>
    </row>
    <row r="5" spans="1:14" s="2" customFormat="1" x14ac:dyDescent="0.35">
      <c r="A5" s="47" t="s">
        <v>154</v>
      </c>
      <c r="B5" s="2" t="s">
        <v>155</v>
      </c>
      <c r="C5" s="2" t="s">
        <v>34</v>
      </c>
      <c r="D5" s="2" t="s">
        <v>19</v>
      </c>
      <c r="E5" s="2" t="s">
        <v>148</v>
      </c>
      <c r="F5" s="4">
        <v>44448</v>
      </c>
      <c r="G5" s="4" t="s">
        <v>94</v>
      </c>
      <c r="H5" s="2">
        <v>1</v>
      </c>
      <c r="I5" s="9">
        <v>475557214</v>
      </c>
      <c r="J5" s="10">
        <v>3610</v>
      </c>
      <c r="K5" s="2" t="s">
        <v>149</v>
      </c>
      <c r="L5" s="2" t="s">
        <v>568</v>
      </c>
      <c r="M5" s="4">
        <v>44531</v>
      </c>
      <c r="N5" s="2" t="s">
        <v>569</v>
      </c>
    </row>
    <row r="6" spans="1:14" s="2" customFormat="1" ht="51" customHeight="1" x14ac:dyDescent="0.35">
      <c r="A6" s="47" t="s">
        <v>177</v>
      </c>
      <c r="B6" s="2" t="s">
        <v>178</v>
      </c>
      <c r="C6" s="2" t="s">
        <v>179</v>
      </c>
      <c r="D6" s="2" t="s">
        <v>101</v>
      </c>
      <c r="E6" s="2" t="s">
        <v>180</v>
      </c>
      <c r="F6" s="4">
        <v>44460</v>
      </c>
      <c r="G6" s="4" t="s">
        <v>94</v>
      </c>
      <c r="H6" s="2">
        <v>1</v>
      </c>
      <c r="I6" s="9">
        <v>12487811</v>
      </c>
      <c r="J6" s="10">
        <v>152</v>
      </c>
      <c r="K6" s="9" t="s">
        <v>149</v>
      </c>
      <c r="L6" s="10" t="s">
        <v>568</v>
      </c>
      <c r="M6" s="4">
        <v>44540</v>
      </c>
      <c r="N6" s="2" t="s">
        <v>569</v>
      </c>
    </row>
    <row r="7" spans="1:14" s="2" customFormat="1" ht="43.5" x14ac:dyDescent="0.35">
      <c r="A7" s="47" t="s">
        <v>162</v>
      </c>
      <c r="B7" s="2" t="s">
        <v>163</v>
      </c>
      <c r="C7" s="2" t="s">
        <v>164</v>
      </c>
      <c r="D7" s="2" t="s">
        <v>110</v>
      </c>
      <c r="E7" s="2" t="s">
        <v>165</v>
      </c>
      <c r="F7" s="4">
        <v>44467</v>
      </c>
      <c r="G7" s="2" t="s">
        <v>94</v>
      </c>
      <c r="H7" s="2">
        <v>1</v>
      </c>
      <c r="I7" s="9">
        <v>103623941</v>
      </c>
      <c r="J7" s="10">
        <v>563</v>
      </c>
      <c r="K7" s="2" t="s">
        <v>149</v>
      </c>
      <c r="L7" s="10" t="s">
        <v>568</v>
      </c>
      <c r="M7" s="4">
        <v>44550</v>
      </c>
      <c r="N7" s="2" t="s">
        <v>569</v>
      </c>
    </row>
    <row r="8" spans="1:14" s="2" customFormat="1" ht="29" x14ac:dyDescent="0.35">
      <c r="A8" s="47" t="s">
        <v>166</v>
      </c>
      <c r="B8" s="2" t="s">
        <v>167</v>
      </c>
      <c r="C8" s="2" t="s">
        <v>164</v>
      </c>
      <c r="D8" s="2" t="s">
        <v>110</v>
      </c>
      <c r="E8" s="2" t="s">
        <v>165</v>
      </c>
      <c r="F8" s="4">
        <v>44468</v>
      </c>
      <c r="G8" s="2" t="s">
        <v>94</v>
      </c>
      <c r="H8" s="2">
        <v>1</v>
      </c>
      <c r="I8" s="9">
        <v>40475599</v>
      </c>
      <c r="J8" s="10">
        <v>535</v>
      </c>
      <c r="K8" s="2" t="s">
        <v>149</v>
      </c>
      <c r="L8" s="10" t="s">
        <v>568</v>
      </c>
      <c r="M8" s="4">
        <v>44550</v>
      </c>
      <c r="N8" s="2" t="s">
        <v>569</v>
      </c>
    </row>
    <row r="9" spans="1:14" s="2" customFormat="1" x14ac:dyDescent="0.35">
      <c r="A9" s="47" t="s">
        <v>159</v>
      </c>
      <c r="B9" s="2" t="s">
        <v>160</v>
      </c>
      <c r="C9" s="2" t="s">
        <v>34</v>
      </c>
      <c r="D9" s="2" t="s">
        <v>110</v>
      </c>
      <c r="E9" s="2" t="s">
        <v>161</v>
      </c>
      <c r="F9" s="4">
        <v>44469</v>
      </c>
      <c r="G9" s="2" t="s">
        <v>94</v>
      </c>
      <c r="H9" s="2">
        <v>1</v>
      </c>
      <c r="I9" s="9">
        <v>134424299</v>
      </c>
      <c r="J9" s="10">
        <v>1572</v>
      </c>
      <c r="K9" s="2" t="s">
        <v>149</v>
      </c>
      <c r="L9" s="2" t="s">
        <v>568</v>
      </c>
      <c r="M9" s="4">
        <v>44550</v>
      </c>
      <c r="N9" s="2" t="s">
        <v>569</v>
      </c>
    </row>
    <row r="10" spans="1:14" s="2" customFormat="1" ht="29" x14ac:dyDescent="0.35">
      <c r="A10" s="47" t="s">
        <v>150</v>
      </c>
      <c r="B10" s="2" t="s">
        <v>151</v>
      </c>
      <c r="C10" s="2" t="s">
        <v>34</v>
      </c>
      <c r="D10" s="2" t="s">
        <v>19</v>
      </c>
      <c r="E10" s="2" t="s">
        <v>30</v>
      </c>
      <c r="F10" s="4">
        <v>44468</v>
      </c>
      <c r="G10" s="2" t="s">
        <v>94</v>
      </c>
      <c r="H10" s="2">
        <v>1</v>
      </c>
      <c r="I10" s="9">
        <v>6624088</v>
      </c>
      <c r="J10" s="10">
        <v>78</v>
      </c>
      <c r="K10" s="2" t="s">
        <v>149</v>
      </c>
      <c r="L10" s="2" t="s">
        <v>568</v>
      </c>
      <c r="M10" s="4">
        <v>44551</v>
      </c>
      <c r="N10" s="2" t="s">
        <v>569</v>
      </c>
    </row>
    <row r="11" spans="1:14" s="2" customFormat="1" x14ac:dyDescent="0.35">
      <c r="A11" s="47" t="s">
        <v>152</v>
      </c>
      <c r="B11" s="2" t="s">
        <v>153</v>
      </c>
      <c r="C11" s="2" t="s">
        <v>34</v>
      </c>
      <c r="D11" s="2" t="s">
        <v>19</v>
      </c>
      <c r="E11" s="2" t="s">
        <v>30</v>
      </c>
      <c r="F11" s="4">
        <v>44468</v>
      </c>
      <c r="G11" s="2" t="s">
        <v>94</v>
      </c>
      <c r="H11" s="2">
        <v>1</v>
      </c>
      <c r="I11" s="9">
        <v>217652416</v>
      </c>
      <c r="J11" s="10">
        <v>2172</v>
      </c>
      <c r="K11" s="2" t="s">
        <v>149</v>
      </c>
      <c r="L11" s="2" t="s">
        <v>568</v>
      </c>
      <c r="M11" s="4">
        <v>44551</v>
      </c>
      <c r="N11" s="2" t="s">
        <v>569</v>
      </c>
    </row>
    <row r="12" spans="1:14" s="2" customFormat="1" x14ac:dyDescent="0.35">
      <c r="A12" s="47" t="s">
        <v>156</v>
      </c>
      <c r="B12" s="2" t="s">
        <v>157</v>
      </c>
      <c r="C12" s="2" t="s">
        <v>138</v>
      </c>
      <c r="D12" s="2" t="s">
        <v>38</v>
      </c>
      <c r="E12" s="2" t="s">
        <v>158</v>
      </c>
      <c r="F12" s="4">
        <v>44469</v>
      </c>
      <c r="G12" s="2" t="s">
        <v>94</v>
      </c>
      <c r="H12" s="2">
        <v>1</v>
      </c>
      <c r="I12" s="9">
        <v>46025169</v>
      </c>
      <c r="J12" s="10">
        <v>379</v>
      </c>
      <c r="K12" s="2" t="s">
        <v>149</v>
      </c>
      <c r="L12" s="2" t="s">
        <v>568</v>
      </c>
      <c r="M12" s="4">
        <v>44551</v>
      </c>
      <c r="N12" s="2" t="s">
        <v>569</v>
      </c>
    </row>
    <row r="13" spans="1:14" ht="43.5" x14ac:dyDescent="0.35">
      <c r="A13" s="47" t="s">
        <v>219</v>
      </c>
      <c r="B13" s="2" t="s">
        <v>220</v>
      </c>
      <c r="C13" s="2" t="s">
        <v>164</v>
      </c>
      <c r="D13" s="2" t="s">
        <v>110</v>
      </c>
      <c r="E13" s="2" t="s">
        <v>30</v>
      </c>
      <c r="F13" s="4">
        <v>44558</v>
      </c>
      <c r="G13" s="2" t="s">
        <v>94</v>
      </c>
      <c r="H13" s="2">
        <v>1</v>
      </c>
      <c r="I13" s="9">
        <v>85114633</v>
      </c>
      <c r="J13" s="10">
        <v>1213</v>
      </c>
      <c r="K13" s="2" t="s">
        <v>149</v>
      </c>
      <c r="L13" s="2" t="s">
        <v>568</v>
      </c>
      <c r="M13" s="4">
        <v>44558</v>
      </c>
      <c r="N13" s="2" t="s">
        <v>569</v>
      </c>
    </row>
    <row r="14" spans="1:14" s="2" customFormat="1" x14ac:dyDescent="0.35">
      <c r="A14" s="47" t="s">
        <v>168</v>
      </c>
      <c r="B14" s="2" t="s">
        <v>169</v>
      </c>
      <c r="C14" s="2" t="s">
        <v>34</v>
      </c>
      <c r="D14" s="2" t="s">
        <v>19</v>
      </c>
      <c r="E14" s="2" t="s">
        <v>170</v>
      </c>
      <c r="F14" s="4">
        <v>44449</v>
      </c>
      <c r="G14" s="2" t="s">
        <v>94</v>
      </c>
      <c r="H14" s="2">
        <v>1</v>
      </c>
      <c r="I14" s="9">
        <v>160785117</v>
      </c>
      <c r="J14" s="10">
        <v>891</v>
      </c>
      <c r="K14" s="2" t="s">
        <v>149</v>
      </c>
      <c r="L14" s="2" t="s">
        <v>568</v>
      </c>
      <c r="M14" s="4">
        <v>44560</v>
      </c>
      <c r="N14" s="2" t="s">
        <v>569</v>
      </c>
    </row>
    <row r="15" spans="1:14" s="2" customFormat="1" x14ac:dyDescent="0.35">
      <c r="A15" s="47" t="s">
        <v>199</v>
      </c>
      <c r="B15" s="2" t="s">
        <v>200</v>
      </c>
      <c r="C15" s="2" t="s">
        <v>201</v>
      </c>
      <c r="D15" s="2" t="s">
        <v>101</v>
      </c>
      <c r="E15" s="2" t="s">
        <v>202</v>
      </c>
      <c r="F15" s="4">
        <v>44462</v>
      </c>
      <c r="G15" s="2" t="s">
        <v>94</v>
      </c>
      <c r="H15" s="2">
        <v>1</v>
      </c>
      <c r="I15" s="9">
        <v>211333993</v>
      </c>
      <c r="J15" s="10">
        <v>3736</v>
      </c>
      <c r="K15" s="2" t="s">
        <v>149</v>
      </c>
      <c r="L15" s="2" t="s">
        <v>568</v>
      </c>
      <c r="M15" s="4">
        <v>44564</v>
      </c>
      <c r="N15" s="2" t="s">
        <v>569</v>
      </c>
    </row>
    <row r="16" spans="1:14" s="2" customFormat="1" ht="29" x14ac:dyDescent="0.35">
      <c r="A16" s="47" t="s">
        <v>195</v>
      </c>
      <c r="B16" s="2" t="s">
        <v>196</v>
      </c>
      <c r="C16" s="2" t="s">
        <v>197</v>
      </c>
      <c r="D16" s="2" t="s">
        <v>38</v>
      </c>
      <c r="E16" s="2" t="s">
        <v>198</v>
      </c>
      <c r="F16" s="4">
        <v>44469</v>
      </c>
      <c r="G16" s="2" t="s">
        <v>94</v>
      </c>
      <c r="H16" s="2">
        <v>1</v>
      </c>
      <c r="I16" s="9">
        <v>14137881</v>
      </c>
      <c r="J16" s="10">
        <v>242</v>
      </c>
      <c r="K16" s="2" t="s">
        <v>149</v>
      </c>
      <c r="L16" s="2" t="s">
        <v>568</v>
      </c>
      <c r="M16" s="4">
        <v>44566</v>
      </c>
      <c r="N16" s="2" t="s">
        <v>569</v>
      </c>
    </row>
    <row r="17" spans="1:14" s="2" customFormat="1" ht="34.5" customHeight="1" x14ac:dyDescent="0.35">
      <c r="A17" s="47" t="s">
        <v>203</v>
      </c>
      <c r="B17" s="2" t="s">
        <v>204</v>
      </c>
      <c r="C17" s="2" t="s">
        <v>105</v>
      </c>
      <c r="D17" s="2" t="s">
        <v>19</v>
      </c>
      <c r="E17" s="2" t="s">
        <v>205</v>
      </c>
      <c r="F17" s="4">
        <v>44462</v>
      </c>
      <c r="G17" s="2" t="s">
        <v>94</v>
      </c>
      <c r="H17" s="2">
        <v>1</v>
      </c>
      <c r="I17" s="9">
        <v>60291291</v>
      </c>
      <c r="J17" s="10">
        <v>478</v>
      </c>
      <c r="K17" s="2" t="s">
        <v>149</v>
      </c>
      <c r="L17" s="2" t="s">
        <v>568</v>
      </c>
      <c r="M17" s="4">
        <v>44567</v>
      </c>
      <c r="N17" s="2" t="s">
        <v>569</v>
      </c>
    </row>
    <row r="18" spans="1:14" s="2" customFormat="1" ht="29" x14ac:dyDescent="0.35">
      <c r="A18" s="47" t="s">
        <v>189</v>
      </c>
      <c r="B18" s="2" t="s">
        <v>190</v>
      </c>
      <c r="C18" s="2" t="s">
        <v>34</v>
      </c>
      <c r="D18" s="2" t="s">
        <v>19</v>
      </c>
      <c r="E18" s="2" t="s">
        <v>191</v>
      </c>
      <c r="F18" s="4">
        <v>44462</v>
      </c>
      <c r="G18" s="2" t="s">
        <v>94</v>
      </c>
      <c r="H18" s="2">
        <v>1</v>
      </c>
      <c r="I18" s="9">
        <v>660858895</v>
      </c>
      <c r="J18" s="10">
        <v>6121</v>
      </c>
      <c r="K18" s="2" t="s">
        <v>149</v>
      </c>
      <c r="L18" s="2" t="s">
        <v>568</v>
      </c>
      <c r="M18" s="4">
        <v>44572</v>
      </c>
      <c r="N18" s="2" t="s">
        <v>569</v>
      </c>
    </row>
    <row r="19" spans="1:14" s="2" customFormat="1" ht="29" x14ac:dyDescent="0.35">
      <c r="A19" s="47" t="s">
        <v>222</v>
      </c>
      <c r="B19" s="2" t="s">
        <v>223</v>
      </c>
      <c r="C19" s="2" t="s">
        <v>224</v>
      </c>
      <c r="D19" s="2" t="s">
        <v>225</v>
      </c>
      <c r="E19" s="2" t="s">
        <v>226</v>
      </c>
      <c r="F19" s="4">
        <v>44468</v>
      </c>
      <c r="G19" s="2" t="s">
        <v>94</v>
      </c>
      <c r="H19" s="2">
        <v>1</v>
      </c>
      <c r="I19" s="9">
        <v>34319466</v>
      </c>
      <c r="J19" s="10">
        <v>2624</v>
      </c>
      <c r="K19" s="2" t="s">
        <v>149</v>
      </c>
      <c r="L19" s="2" t="s">
        <v>568</v>
      </c>
      <c r="M19" s="4">
        <v>44573</v>
      </c>
      <c r="N19" s="2" t="s">
        <v>569</v>
      </c>
    </row>
    <row r="20" spans="1:14" s="2" customFormat="1" ht="29" x14ac:dyDescent="0.35">
      <c r="A20" s="47" t="s">
        <v>213</v>
      </c>
      <c r="B20" s="2" t="s">
        <v>214</v>
      </c>
      <c r="C20" s="2" t="s">
        <v>179</v>
      </c>
      <c r="D20" s="2" t="s">
        <v>38</v>
      </c>
      <c r="E20" s="2" t="s">
        <v>215</v>
      </c>
      <c r="F20" s="4">
        <v>44489</v>
      </c>
      <c r="G20" s="2" t="s">
        <v>94</v>
      </c>
      <c r="H20" s="2">
        <v>1</v>
      </c>
      <c r="I20" s="9">
        <v>5559853</v>
      </c>
      <c r="J20" s="10">
        <v>45</v>
      </c>
      <c r="K20" s="2" t="s">
        <v>149</v>
      </c>
      <c r="L20" s="2" t="s">
        <v>568</v>
      </c>
      <c r="M20" s="4">
        <v>44599</v>
      </c>
      <c r="N20" s="2" t="s">
        <v>569</v>
      </c>
    </row>
    <row r="21" spans="1:14" ht="43.5" x14ac:dyDescent="0.35">
      <c r="A21" s="47" t="s">
        <v>219</v>
      </c>
      <c r="B21" s="2" t="s">
        <v>220</v>
      </c>
      <c r="C21" s="2" t="s">
        <v>164</v>
      </c>
      <c r="D21" s="2" t="s">
        <v>110</v>
      </c>
      <c r="E21" s="2" t="s">
        <v>30</v>
      </c>
      <c r="F21" s="4">
        <v>44564</v>
      </c>
      <c r="G21" s="2" t="s">
        <v>21</v>
      </c>
      <c r="H21" s="2">
        <v>1</v>
      </c>
      <c r="I21" s="9">
        <v>85114201</v>
      </c>
      <c r="J21" s="10">
        <v>1213</v>
      </c>
      <c r="K21" s="2" t="s">
        <v>24</v>
      </c>
      <c r="L21" s="2" t="s">
        <v>568</v>
      </c>
      <c r="M21" s="4">
        <v>44658</v>
      </c>
      <c r="N21" s="2" t="s">
        <v>569</v>
      </c>
    </row>
    <row r="22" spans="1:14" s="2" customFormat="1" ht="43.5" x14ac:dyDescent="0.35">
      <c r="A22" s="47" t="s">
        <v>313</v>
      </c>
      <c r="B22" s="2" t="s">
        <v>314</v>
      </c>
      <c r="C22" s="2" t="s">
        <v>179</v>
      </c>
      <c r="D22" s="2" t="s">
        <v>38</v>
      </c>
      <c r="E22" s="2" t="s">
        <v>315</v>
      </c>
      <c r="F22" s="4">
        <v>44560</v>
      </c>
      <c r="G22" s="2" t="s">
        <v>21</v>
      </c>
      <c r="H22" s="2">
        <v>1</v>
      </c>
      <c r="I22" s="9">
        <v>432428107</v>
      </c>
      <c r="J22" s="10">
        <v>3606</v>
      </c>
      <c r="K22" s="2" t="s">
        <v>149</v>
      </c>
      <c r="L22" s="2" t="s">
        <v>568</v>
      </c>
      <c r="M22" s="4">
        <v>44659</v>
      </c>
      <c r="N22" s="2" t="s">
        <v>569</v>
      </c>
    </row>
    <row r="23" spans="1:14" s="2" customFormat="1" x14ac:dyDescent="0.35">
      <c r="A23" s="47" t="s">
        <v>570</v>
      </c>
      <c r="B23" s="2" t="s">
        <v>571</v>
      </c>
      <c r="C23" s="2" t="s">
        <v>201</v>
      </c>
      <c r="D23" s="2" t="s">
        <v>101</v>
      </c>
      <c r="E23" s="2" t="s">
        <v>572</v>
      </c>
      <c r="F23" s="4">
        <v>44649</v>
      </c>
      <c r="G23" s="2" t="s">
        <v>94</v>
      </c>
      <c r="H23" s="2">
        <v>1</v>
      </c>
      <c r="I23" s="9">
        <v>154005866</v>
      </c>
      <c r="J23" s="10">
        <v>3109</v>
      </c>
      <c r="K23" s="2" t="s">
        <v>149</v>
      </c>
      <c r="L23" s="2" t="s">
        <v>568</v>
      </c>
      <c r="M23" s="4">
        <v>44668</v>
      </c>
      <c r="N23" s="2" t="s">
        <v>569</v>
      </c>
    </row>
    <row r="24" spans="1:14" s="2" customFormat="1" x14ac:dyDescent="0.35">
      <c r="A24" s="47" t="s">
        <v>98</v>
      </c>
      <c r="B24" s="2" t="s">
        <v>99</v>
      </c>
      <c r="C24" s="2" t="s">
        <v>100</v>
      </c>
      <c r="D24" s="2" t="s">
        <v>101</v>
      </c>
      <c r="E24" s="2" t="s">
        <v>102</v>
      </c>
      <c r="F24" s="4">
        <v>44636</v>
      </c>
      <c r="G24" s="2" t="s">
        <v>21</v>
      </c>
      <c r="H24" s="2">
        <v>2</v>
      </c>
      <c r="I24" s="9">
        <v>7537184</v>
      </c>
      <c r="J24" s="10">
        <v>449</v>
      </c>
      <c r="K24" s="2" t="s">
        <v>149</v>
      </c>
      <c r="L24" s="2" t="s">
        <v>568</v>
      </c>
      <c r="M24" s="4">
        <v>44680</v>
      </c>
      <c r="N24" s="2" t="s">
        <v>569</v>
      </c>
    </row>
    <row r="25" spans="1:14" s="2" customFormat="1" ht="29" x14ac:dyDescent="0.35">
      <c r="A25" s="47" t="s">
        <v>222</v>
      </c>
      <c r="B25" s="2" t="s">
        <v>223</v>
      </c>
      <c r="C25" s="2" t="s">
        <v>224</v>
      </c>
      <c r="D25" s="2" t="s">
        <v>225</v>
      </c>
      <c r="E25" s="2" t="s">
        <v>226</v>
      </c>
      <c r="F25" s="4">
        <v>44573</v>
      </c>
      <c r="G25" s="2" t="s">
        <v>21</v>
      </c>
      <c r="H25" s="2">
        <v>1</v>
      </c>
      <c r="I25" s="9">
        <v>32691675</v>
      </c>
      <c r="J25" s="10">
        <v>2624</v>
      </c>
      <c r="K25" s="2" t="s">
        <v>24</v>
      </c>
      <c r="L25" s="2" t="s">
        <v>568</v>
      </c>
      <c r="M25" s="4">
        <v>44683</v>
      </c>
      <c r="N25" s="2" t="s">
        <v>569</v>
      </c>
    </row>
    <row r="26" spans="1:14" s="2" customFormat="1" ht="29" x14ac:dyDescent="0.35">
      <c r="A26" s="47" t="s">
        <v>240</v>
      </c>
      <c r="B26" s="2" t="s">
        <v>241</v>
      </c>
      <c r="C26" s="2" t="s">
        <v>34</v>
      </c>
      <c r="D26" s="2" t="s">
        <v>19</v>
      </c>
      <c r="E26" s="2" t="s">
        <v>242</v>
      </c>
      <c r="F26" s="4">
        <v>44589</v>
      </c>
      <c r="G26" s="2" t="s">
        <v>209</v>
      </c>
      <c r="H26" s="2">
        <v>2</v>
      </c>
      <c r="I26" s="9">
        <v>1035864068</v>
      </c>
      <c r="J26" s="10">
        <v>33643</v>
      </c>
      <c r="K26" s="2" t="s">
        <v>149</v>
      </c>
      <c r="L26" s="2" t="s">
        <v>568</v>
      </c>
      <c r="M26" s="4">
        <v>44707</v>
      </c>
      <c r="N26" s="2" t="s">
        <v>569</v>
      </c>
    </row>
    <row r="27" spans="1:14" s="2" customFormat="1" ht="29" x14ac:dyDescent="0.35">
      <c r="A27" s="47" t="s">
        <v>227</v>
      </c>
      <c r="B27" s="2" t="s">
        <v>228</v>
      </c>
      <c r="C27" s="2" t="s">
        <v>34</v>
      </c>
      <c r="D27" s="2" t="s">
        <v>19</v>
      </c>
      <c r="E27" s="2" t="s">
        <v>229</v>
      </c>
      <c r="F27" s="4">
        <v>44624</v>
      </c>
      <c r="G27" s="2" t="s">
        <v>21</v>
      </c>
      <c r="H27" s="2">
        <v>2</v>
      </c>
      <c r="I27" s="9">
        <v>185352598</v>
      </c>
      <c r="J27" s="10">
        <v>2273</v>
      </c>
      <c r="K27" s="2" t="s">
        <v>149</v>
      </c>
      <c r="L27" s="2" t="s">
        <v>568</v>
      </c>
      <c r="M27" s="4">
        <v>44705</v>
      </c>
      <c r="N27" s="2" t="s">
        <v>569</v>
      </c>
    </row>
    <row r="28" spans="1:14" s="2" customFormat="1" x14ac:dyDescent="0.35">
      <c r="A28" s="47" t="s">
        <v>243</v>
      </c>
      <c r="B28" s="2" t="s">
        <v>244</v>
      </c>
      <c r="C28" s="2" t="s">
        <v>34</v>
      </c>
      <c r="D28" s="2" t="s">
        <v>19</v>
      </c>
      <c r="E28" s="2" t="s">
        <v>245</v>
      </c>
      <c r="F28" s="4">
        <v>44651</v>
      </c>
      <c r="G28" s="2" t="s">
        <v>21</v>
      </c>
      <c r="H28" s="2">
        <v>2</v>
      </c>
      <c r="I28" s="9">
        <v>59548663</v>
      </c>
      <c r="J28" s="10">
        <v>2356</v>
      </c>
      <c r="K28" s="2" t="s">
        <v>149</v>
      </c>
      <c r="L28" s="2" t="s">
        <v>568</v>
      </c>
      <c r="M28" s="4">
        <v>44757</v>
      </c>
      <c r="N28" s="2" t="s">
        <v>569</v>
      </c>
    </row>
    <row r="29" spans="1:14" s="2" customFormat="1" x14ac:dyDescent="0.35">
      <c r="A29" s="47" t="s">
        <v>237</v>
      </c>
      <c r="B29" s="2" t="s">
        <v>238</v>
      </c>
      <c r="C29" s="2" t="s">
        <v>34</v>
      </c>
      <c r="D29" s="2" t="s">
        <v>19</v>
      </c>
      <c r="E29" s="2" t="s">
        <v>239</v>
      </c>
      <c r="F29" s="4">
        <v>44680</v>
      </c>
      <c r="G29" s="2" t="s">
        <v>21</v>
      </c>
      <c r="H29" s="2">
        <v>2</v>
      </c>
      <c r="I29" s="9">
        <v>82172677</v>
      </c>
      <c r="J29" s="10">
        <v>769</v>
      </c>
      <c r="K29" s="2" t="s">
        <v>149</v>
      </c>
      <c r="L29" s="2" t="s">
        <v>568</v>
      </c>
      <c r="M29" s="4">
        <v>44764</v>
      </c>
      <c r="N29" s="2" t="s">
        <v>569</v>
      </c>
    </row>
    <row r="30" spans="1:14" ht="29" x14ac:dyDescent="0.35">
      <c r="A30" s="47" t="s">
        <v>246</v>
      </c>
      <c r="B30" s="2" t="s">
        <v>247</v>
      </c>
      <c r="C30" s="2" t="s">
        <v>34</v>
      </c>
      <c r="D30" s="2" t="s">
        <v>19</v>
      </c>
      <c r="E30" s="2" t="s">
        <v>248</v>
      </c>
      <c r="F30" s="4">
        <v>44679</v>
      </c>
      <c r="G30" s="2" t="s">
        <v>21</v>
      </c>
      <c r="H30" s="2">
        <v>3</v>
      </c>
      <c r="I30" s="9">
        <v>35138761898</v>
      </c>
      <c r="J30" s="10">
        <v>364908</v>
      </c>
      <c r="K30" s="2" t="s">
        <v>149</v>
      </c>
      <c r="L30" s="2" t="s">
        <v>568</v>
      </c>
      <c r="M30" s="4">
        <v>44785</v>
      </c>
      <c r="N30" s="25" t="s">
        <v>569</v>
      </c>
    </row>
    <row r="31" spans="1:14" s="2" customFormat="1" ht="43.5" x14ac:dyDescent="0.35">
      <c r="A31" s="47" t="s">
        <v>313</v>
      </c>
      <c r="B31" s="2" t="s">
        <v>314</v>
      </c>
      <c r="C31" s="2" t="s">
        <v>179</v>
      </c>
      <c r="D31" s="2" t="s">
        <v>38</v>
      </c>
      <c r="E31" s="2" t="s">
        <v>315</v>
      </c>
      <c r="F31" s="4">
        <v>44726</v>
      </c>
      <c r="G31" s="2" t="s">
        <v>21</v>
      </c>
      <c r="H31" s="2">
        <v>1</v>
      </c>
      <c r="I31" s="9">
        <v>422495508</v>
      </c>
      <c r="J31" s="10">
        <v>3606</v>
      </c>
      <c r="K31" s="2" t="s">
        <v>24</v>
      </c>
      <c r="L31" s="2" t="s">
        <v>568</v>
      </c>
      <c r="M31" s="4">
        <v>44798</v>
      </c>
      <c r="N31" s="2" t="s">
        <v>569</v>
      </c>
    </row>
    <row r="32" spans="1:14" s="2" customFormat="1" x14ac:dyDescent="0.35">
      <c r="A32" s="47" t="s">
        <v>570</v>
      </c>
      <c r="B32" s="2" t="s">
        <v>571</v>
      </c>
      <c r="C32" s="2" t="s">
        <v>201</v>
      </c>
      <c r="D32" s="2" t="s">
        <v>101</v>
      </c>
      <c r="E32" s="2" t="s">
        <v>572</v>
      </c>
      <c r="F32" s="4">
        <v>44698</v>
      </c>
      <c r="G32" s="2" t="s">
        <v>21</v>
      </c>
      <c r="H32" s="2">
        <v>1</v>
      </c>
      <c r="I32" s="9">
        <v>149470642</v>
      </c>
      <c r="J32" s="10">
        <v>3109</v>
      </c>
      <c r="K32" s="2" t="s">
        <v>24</v>
      </c>
      <c r="L32" s="2" t="s">
        <v>568</v>
      </c>
      <c r="M32" s="4">
        <v>44798</v>
      </c>
      <c r="N32" s="2" t="s">
        <v>569</v>
      </c>
    </row>
    <row r="33" spans="1:14" s="2" customFormat="1" ht="29" x14ac:dyDescent="0.35">
      <c r="A33" s="47" t="s">
        <v>91</v>
      </c>
      <c r="B33" s="2" t="s">
        <v>92</v>
      </c>
      <c r="C33" s="2" t="s">
        <v>78</v>
      </c>
      <c r="D33" s="2" t="s">
        <v>38</v>
      </c>
      <c r="E33" s="2" t="s">
        <v>93</v>
      </c>
      <c r="F33" s="4">
        <v>44742</v>
      </c>
      <c r="G33" s="2" t="s">
        <v>94</v>
      </c>
      <c r="H33" s="2">
        <v>1</v>
      </c>
      <c r="I33" s="9">
        <v>8698209</v>
      </c>
      <c r="J33" s="10">
        <v>395</v>
      </c>
      <c r="K33" s="2" t="s">
        <v>149</v>
      </c>
      <c r="L33" s="2" t="s">
        <v>568</v>
      </c>
      <c r="M33" s="4">
        <v>44806</v>
      </c>
      <c r="N33" s="2" t="s">
        <v>569</v>
      </c>
    </row>
    <row r="34" spans="1:14" s="2" customFormat="1" x14ac:dyDescent="0.35">
      <c r="A34" s="47" t="s">
        <v>98</v>
      </c>
      <c r="B34" s="2" t="s">
        <v>99</v>
      </c>
      <c r="C34" s="2" t="s">
        <v>100</v>
      </c>
      <c r="D34" s="2" t="s">
        <v>101</v>
      </c>
      <c r="E34" s="2" t="s">
        <v>102</v>
      </c>
      <c r="F34" s="4">
        <v>44699</v>
      </c>
      <c r="G34" s="2" t="s">
        <v>21</v>
      </c>
      <c r="H34" s="2">
        <v>2</v>
      </c>
      <c r="I34" s="9">
        <v>7555102</v>
      </c>
      <c r="J34" s="10">
        <v>449</v>
      </c>
      <c r="K34" s="2" t="s">
        <v>24</v>
      </c>
      <c r="L34" s="2" t="s">
        <v>568</v>
      </c>
      <c r="M34" s="4">
        <v>44806</v>
      </c>
      <c r="N34" s="2" t="s">
        <v>569</v>
      </c>
    </row>
    <row r="35" spans="1:14" s="2" customFormat="1" x14ac:dyDescent="0.35">
      <c r="A35" s="47" t="s">
        <v>154</v>
      </c>
      <c r="B35" s="2" t="s">
        <v>155</v>
      </c>
      <c r="C35" s="2" t="s">
        <v>34</v>
      </c>
      <c r="D35" s="2" t="s">
        <v>19</v>
      </c>
      <c r="E35" s="2" t="s">
        <v>148</v>
      </c>
      <c r="F35" s="4">
        <v>44785</v>
      </c>
      <c r="G35" s="4" t="s">
        <v>94</v>
      </c>
      <c r="H35" s="2">
        <v>1</v>
      </c>
      <c r="I35" s="9">
        <v>99937920</v>
      </c>
      <c r="J35" s="10">
        <v>3610</v>
      </c>
      <c r="K35" s="2" t="s">
        <v>249</v>
      </c>
      <c r="L35" s="4" t="s">
        <v>568</v>
      </c>
      <c r="M35" s="4">
        <v>44827</v>
      </c>
      <c r="N35" s="2" t="s">
        <v>569</v>
      </c>
    </row>
    <row r="36" spans="1:14" s="2" customFormat="1" ht="29" x14ac:dyDescent="0.35">
      <c r="A36" s="47" t="s">
        <v>213</v>
      </c>
      <c r="B36" s="2" t="s">
        <v>214</v>
      </c>
      <c r="C36" s="2" t="s">
        <v>179</v>
      </c>
      <c r="D36" s="2" t="s">
        <v>38</v>
      </c>
      <c r="E36" s="2" t="s">
        <v>215</v>
      </c>
      <c r="F36" s="4">
        <v>44804</v>
      </c>
      <c r="G36" s="2" t="s">
        <v>94</v>
      </c>
      <c r="H36" s="2">
        <v>1</v>
      </c>
      <c r="I36" s="9">
        <v>1131371</v>
      </c>
      <c r="J36" s="10">
        <v>45</v>
      </c>
      <c r="K36" s="2" t="s">
        <v>249</v>
      </c>
      <c r="L36" s="4" t="s">
        <v>568</v>
      </c>
      <c r="M36" s="4">
        <v>44832</v>
      </c>
      <c r="N36" s="2" t="s">
        <v>569</v>
      </c>
    </row>
    <row r="37" spans="1:14" s="2" customFormat="1" ht="29" x14ac:dyDescent="0.35">
      <c r="A37" s="47" t="s">
        <v>222</v>
      </c>
      <c r="B37" s="2" t="s">
        <v>223</v>
      </c>
      <c r="C37" s="2" t="s">
        <v>224</v>
      </c>
      <c r="D37" s="2" t="s">
        <v>225</v>
      </c>
      <c r="E37" s="2" t="s">
        <v>226</v>
      </c>
      <c r="F37" s="4">
        <v>44874</v>
      </c>
      <c r="G37" s="2" t="s">
        <v>21</v>
      </c>
      <c r="H37" s="2">
        <v>1</v>
      </c>
      <c r="I37" s="9">
        <v>2065531</v>
      </c>
      <c r="J37" s="10">
        <v>2624</v>
      </c>
      <c r="K37" s="2" t="s">
        <v>249</v>
      </c>
      <c r="L37" s="2" t="s">
        <v>568</v>
      </c>
      <c r="M37" s="4">
        <v>44917</v>
      </c>
      <c r="N37" s="2" t="s">
        <v>569</v>
      </c>
    </row>
    <row r="38" spans="1:14" s="2" customFormat="1" ht="41.25" customHeight="1" x14ac:dyDescent="0.35">
      <c r="A38" s="47" t="s">
        <v>268</v>
      </c>
      <c r="B38" s="2" t="s">
        <v>269</v>
      </c>
      <c r="C38" s="2" t="s">
        <v>270</v>
      </c>
      <c r="D38" s="2" t="s">
        <v>101</v>
      </c>
      <c r="E38" s="2" t="s">
        <v>271</v>
      </c>
      <c r="F38" s="4">
        <v>44831</v>
      </c>
      <c r="G38" s="2" t="s">
        <v>194</v>
      </c>
      <c r="H38" s="2">
        <v>2</v>
      </c>
      <c r="I38" s="8">
        <v>217829498</v>
      </c>
      <c r="J38" s="10">
        <f>5642+5660</f>
        <v>11302</v>
      </c>
      <c r="K38" s="2" t="s">
        <v>149</v>
      </c>
      <c r="L38" s="4" t="s">
        <v>568</v>
      </c>
      <c r="M38" s="4">
        <v>44917</v>
      </c>
      <c r="N38" s="2" t="s">
        <v>569</v>
      </c>
    </row>
    <row r="39" spans="1:14" s="2" customFormat="1" ht="26.25" customHeight="1" x14ac:dyDescent="0.35">
      <c r="A39" s="47" t="s">
        <v>324</v>
      </c>
      <c r="B39" s="2" t="s">
        <v>325</v>
      </c>
      <c r="C39" s="2" t="s">
        <v>67</v>
      </c>
      <c r="D39" s="2" t="s">
        <v>38</v>
      </c>
      <c r="E39" s="2" t="s">
        <v>229</v>
      </c>
      <c r="F39" s="4">
        <v>44833</v>
      </c>
      <c r="G39" s="2" t="s">
        <v>209</v>
      </c>
      <c r="H39" s="2">
        <v>2</v>
      </c>
      <c r="I39" s="9">
        <v>74008827</v>
      </c>
      <c r="J39" s="10">
        <v>996</v>
      </c>
      <c r="K39" s="2" t="s">
        <v>149</v>
      </c>
      <c r="L39" s="4" t="s">
        <v>568</v>
      </c>
      <c r="M39" s="4">
        <v>44931</v>
      </c>
      <c r="N39" s="2" t="s">
        <v>569</v>
      </c>
    </row>
    <row r="40" spans="1:14" s="2" customFormat="1" ht="45" customHeight="1" x14ac:dyDescent="0.35">
      <c r="A40" s="47" t="s">
        <v>329</v>
      </c>
      <c r="B40" s="2" t="s">
        <v>330</v>
      </c>
      <c r="C40" s="2" t="s">
        <v>85</v>
      </c>
      <c r="D40" s="2" t="s">
        <v>38</v>
      </c>
      <c r="E40" s="2" t="s">
        <v>331</v>
      </c>
      <c r="F40" s="4">
        <v>44833</v>
      </c>
      <c r="G40" s="2" t="s">
        <v>194</v>
      </c>
      <c r="H40" s="2">
        <v>2</v>
      </c>
      <c r="I40" s="9">
        <v>3294471</v>
      </c>
      <c r="J40" s="10">
        <v>108</v>
      </c>
      <c r="K40" s="2" t="s">
        <v>149</v>
      </c>
      <c r="L40" s="4" t="s">
        <v>568</v>
      </c>
      <c r="M40" s="4">
        <v>44937</v>
      </c>
      <c r="N40" s="2" t="s">
        <v>569</v>
      </c>
    </row>
    <row r="41" spans="1:14" s="2" customFormat="1" x14ac:dyDescent="0.35">
      <c r="A41" s="47" t="s">
        <v>98</v>
      </c>
      <c r="B41" s="2" t="s">
        <v>99</v>
      </c>
      <c r="C41" s="2" t="s">
        <v>100</v>
      </c>
      <c r="D41" s="2" t="s">
        <v>101</v>
      </c>
      <c r="E41" s="2" t="s">
        <v>102</v>
      </c>
      <c r="F41" s="4">
        <v>44839</v>
      </c>
      <c r="G41" s="2" t="s">
        <v>21</v>
      </c>
      <c r="H41" s="2">
        <v>2</v>
      </c>
      <c r="I41" s="9">
        <v>8084117</v>
      </c>
      <c r="J41" s="10">
        <v>449</v>
      </c>
      <c r="K41" s="2" t="s">
        <v>24</v>
      </c>
      <c r="L41" s="2" t="s">
        <v>568</v>
      </c>
      <c r="M41" s="4">
        <v>44944</v>
      </c>
      <c r="N41" s="2" t="s">
        <v>569</v>
      </c>
    </row>
    <row r="42" spans="1:14" s="2" customFormat="1" ht="33" customHeight="1" x14ac:dyDescent="0.35">
      <c r="A42" s="47" t="s">
        <v>277</v>
      </c>
      <c r="B42" s="2" t="s">
        <v>278</v>
      </c>
      <c r="C42" s="2" t="s">
        <v>255</v>
      </c>
      <c r="D42" s="2" t="s">
        <v>38</v>
      </c>
      <c r="E42" s="2" t="s">
        <v>72</v>
      </c>
      <c r="F42" s="4">
        <v>44834</v>
      </c>
      <c r="G42" s="2" t="s">
        <v>209</v>
      </c>
      <c r="H42" s="2">
        <v>2</v>
      </c>
      <c r="I42" s="9">
        <v>33737543</v>
      </c>
      <c r="J42" s="10">
        <v>495</v>
      </c>
      <c r="K42" s="2" t="s">
        <v>149</v>
      </c>
      <c r="L42" s="4" t="s">
        <v>568</v>
      </c>
      <c r="M42" s="4">
        <v>44949</v>
      </c>
      <c r="N42" s="2" t="s">
        <v>569</v>
      </c>
    </row>
    <row r="43" spans="1:14" s="2" customFormat="1" ht="33" customHeight="1" x14ac:dyDescent="0.35">
      <c r="A43" s="47" t="s">
        <v>91</v>
      </c>
      <c r="B43" s="2" t="s">
        <v>92</v>
      </c>
      <c r="C43" s="2" t="s">
        <v>78</v>
      </c>
      <c r="D43" s="2" t="s">
        <v>38</v>
      </c>
      <c r="E43" s="2" t="s">
        <v>93</v>
      </c>
      <c r="F43" s="4">
        <v>44888</v>
      </c>
      <c r="G43" s="2" t="s">
        <v>94</v>
      </c>
      <c r="H43" s="2">
        <v>1</v>
      </c>
      <c r="I43" s="9">
        <v>12662094</v>
      </c>
      <c r="J43" s="10">
        <v>395</v>
      </c>
      <c r="K43" s="2" t="s">
        <v>24</v>
      </c>
      <c r="L43" s="2" t="s">
        <v>568</v>
      </c>
      <c r="M43" s="4">
        <v>44958</v>
      </c>
      <c r="N43" s="2" t="s">
        <v>569</v>
      </c>
    </row>
    <row r="44" spans="1:14" s="2" customFormat="1" ht="58" x14ac:dyDescent="0.35">
      <c r="A44" s="11" t="s">
        <v>573</v>
      </c>
      <c r="B44" s="2" t="s">
        <v>574</v>
      </c>
      <c r="C44" s="2" t="s">
        <v>85</v>
      </c>
      <c r="D44" s="2" t="s">
        <v>38</v>
      </c>
      <c r="E44" s="2" t="s">
        <v>370</v>
      </c>
      <c r="F44" s="4">
        <v>44894</v>
      </c>
      <c r="G44" s="2" t="s">
        <v>21</v>
      </c>
      <c r="H44" s="2">
        <v>5</v>
      </c>
      <c r="I44" s="9">
        <v>6907954</v>
      </c>
      <c r="J44" s="10">
        <v>464</v>
      </c>
      <c r="K44" s="2" t="s">
        <v>149</v>
      </c>
      <c r="L44" s="2" t="s">
        <v>568</v>
      </c>
      <c r="M44" s="4">
        <v>44964</v>
      </c>
      <c r="N44" s="2" t="s">
        <v>22</v>
      </c>
    </row>
    <row r="45" spans="1:14" s="2" customFormat="1" x14ac:dyDescent="0.35">
      <c r="A45" s="11" t="s">
        <v>286</v>
      </c>
      <c r="B45" s="2" t="s">
        <v>287</v>
      </c>
      <c r="C45" s="2" t="s">
        <v>37</v>
      </c>
      <c r="D45" s="2" t="s">
        <v>38</v>
      </c>
      <c r="E45" s="2" t="s">
        <v>288</v>
      </c>
      <c r="F45" s="4">
        <v>44924</v>
      </c>
      <c r="G45" s="2" t="s">
        <v>209</v>
      </c>
      <c r="H45" s="2">
        <v>2</v>
      </c>
      <c r="I45" s="9">
        <v>29836028</v>
      </c>
      <c r="J45" s="10">
        <v>430</v>
      </c>
      <c r="K45" s="2" t="s">
        <v>149</v>
      </c>
      <c r="L45" s="2" t="s">
        <v>568</v>
      </c>
      <c r="M45" s="4">
        <v>44976</v>
      </c>
      <c r="N45" s="2" t="s">
        <v>569</v>
      </c>
    </row>
    <row r="46" spans="1:14" ht="29" x14ac:dyDescent="0.35">
      <c r="A46" s="11" t="s">
        <v>395</v>
      </c>
      <c r="B46" s="2" t="s">
        <v>396</v>
      </c>
      <c r="C46" s="2" t="s">
        <v>28</v>
      </c>
      <c r="D46" s="2" t="s">
        <v>29</v>
      </c>
      <c r="E46" s="2" t="s">
        <v>30</v>
      </c>
      <c r="F46" s="4">
        <v>44897</v>
      </c>
      <c r="G46" s="2" t="s">
        <v>21</v>
      </c>
      <c r="H46" s="2">
        <v>5</v>
      </c>
      <c r="I46" s="9">
        <v>22547000</v>
      </c>
      <c r="J46" s="10">
        <v>542</v>
      </c>
      <c r="K46" s="2" t="s">
        <v>149</v>
      </c>
      <c r="L46" s="2" t="s">
        <v>568</v>
      </c>
      <c r="M46" s="4">
        <v>44985</v>
      </c>
      <c r="N46" s="25" t="s">
        <v>569</v>
      </c>
    </row>
    <row r="47" spans="1:14" s="2" customFormat="1" x14ac:dyDescent="0.35">
      <c r="A47" s="11" t="s">
        <v>334</v>
      </c>
      <c r="B47" s="2" t="s">
        <v>335</v>
      </c>
      <c r="C47" s="2" t="s">
        <v>34</v>
      </c>
      <c r="D47" s="2" t="s">
        <v>19</v>
      </c>
      <c r="E47" s="2" t="s">
        <v>30</v>
      </c>
      <c r="F47" s="4">
        <v>44922</v>
      </c>
      <c r="G47" s="2" t="s">
        <v>21</v>
      </c>
      <c r="H47" s="2">
        <v>5</v>
      </c>
      <c r="I47" s="9">
        <v>53832757</v>
      </c>
      <c r="J47" s="10">
        <v>3887</v>
      </c>
      <c r="K47" s="2" t="s">
        <v>149</v>
      </c>
      <c r="L47" s="2" t="s">
        <v>568</v>
      </c>
      <c r="M47" s="4">
        <v>44994</v>
      </c>
      <c r="N47" s="2" t="s">
        <v>569</v>
      </c>
    </row>
    <row r="48" spans="1:14" s="2" customFormat="1" x14ac:dyDescent="0.35">
      <c r="A48" s="11" t="s">
        <v>293</v>
      </c>
      <c r="B48" s="2" t="s">
        <v>294</v>
      </c>
      <c r="C48" s="2" t="s">
        <v>53</v>
      </c>
      <c r="D48" s="2" t="s">
        <v>54</v>
      </c>
      <c r="E48" s="2" t="s">
        <v>295</v>
      </c>
      <c r="F48" s="4">
        <v>44895</v>
      </c>
      <c r="G48" s="2" t="s">
        <v>21</v>
      </c>
      <c r="H48" s="2">
        <v>5</v>
      </c>
      <c r="I48" s="9">
        <v>58764341</v>
      </c>
      <c r="J48" s="10">
        <v>1279</v>
      </c>
      <c r="K48" s="2" t="s">
        <v>149</v>
      </c>
      <c r="L48" s="2" t="s">
        <v>568</v>
      </c>
      <c r="M48" s="4">
        <v>44995</v>
      </c>
      <c r="N48" s="2" t="s">
        <v>569</v>
      </c>
    </row>
    <row r="49" spans="1:14" s="2" customFormat="1" x14ac:dyDescent="0.35">
      <c r="A49" s="47" t="s">
        <v>400</v>
      </c>
      <c r="B49" s="2" t="s">
        <v>401</v>
      </c>
      <c r="C49" s="2" t="s">
        <v>109</v>
      </c>
      <c r="D49" s="2" t="s">
        <v>110</v>
      </c>
      <c r="E49" s="2" t="s">
        <v>402</v>
      </c>
      <c r="F49" s="4">
        <v>44922</v>
      </c>
      <c r="G49" s="2" t="s">
        <v>21</v>
      </c>
      <c r="H49" s="2">
        <v>5</v>
      </c>
      <c r="I49" s="9">
        <v>38733637</v>
      </c>
      <c r="J49" s="10">
        <v>787</v>
      </c>
      <c r="K49" s="2" t="s">
        <v>149</v>
      </c>
      <c r="L49" s="2" t="s">
        <v>568</v>
      </c>
      <c r="M49" s="4">
        <v>45002</v>
      </c>
      <c r="N49" s="2" t="s">
        <v>569</v>
      </c>
    </row>
    <row r="50" spans="1:14" s="2" customFormat="1" ht="29" x14ac:dyDescent="0.35">
      <c r="A50" s="47" t="s">
        <v>304</v>
      </c>
      <c r="B50" s="2" t="s">
        <v>305</v>
      </c>
      <c r="C50" s="2" t="s">
        <v>306</v>
      </c>
      <c r="D50" s="2" t="s">
        <v>38</v>
      </c>
      <c r="E50" s="2" t="s">
        <v>307</v>
      </c>
      <c r="F50" s="4">
        <v>44917</v>
      </c>
      <c r="G50" s="2" t="s">
        <v>209</v>
      </c>
      <c r="H50" s="2">
        <v>2</v>
      </c>
      <c r="I50" s="9">
        <v>240559773</v>
      </c>
      <c r="J50" s="10">
        <v>5399</v>
      </c>
      <c r="K50" s="2" t="s">
        <v>149</v>
      </c>
      <c r="L50" s="2" t="s">
        <v>568</v>
      </c>
      <c r="M50" s="4">
        <v>45013</v>
      </c>
      <c r="N50" s="2" t="s">
        <v>569</v>
      </c>
    </row>
    <row r="51" spans="1:14" s="2" customFormat="1" ht="29" x14ac:dyDescent="0.35">
      <c r="A51" s="47" t="s">
        <v>308</v>
      </c>
      <c r="B51" s="2" t="s">
        <v>309</v>
      </c>
      <c r="C51" s="2" t="s">
        <v>117</v>
      </c>
      <c r="D51" s="2" t="s">
        <v>54</v>
      </c>
      <c r="E51" s="2" t="s">
        <v>310</v>
      </c>
      <c r="F51" s="4">
        <v>44915</v>
      </c>
      <c r="G51" s="2" t="s">
        <v>21</v>
      </c>
      <c r="H51" s="2">
        <v>5</v>
      </c>
      <c r="I51" s="9">
        <v>34475043</v>
      </c>
      <c r="J51" s="10">
        <v>918</v>
      </c>
      <c r="K51" s="2" t="s">
        <v>149</v>
      </c>
      <c r="L51" s="4" t="s">
        <v>568</v>
      </c>
      <c r="M51" s="4">
        <v>45016</v>
      </c>
      <c r="N51" s="2" t="s">
        <v>569</v>
      </c>
    </row>
    <row r="52" spans="1:14" s="2" customFormat="1" x14ac:dyDescent="0.35">
      <c r="A52" s="11" t="s">
        <v>321</v>
      </c>
      <c r="B52" s="2" t="s">
        <v>322</v>
      </c>
      <c r="C52" s="2" t="s">
        <v>34</v>
      </c>
      <c r="D52" s="2" t="s">
        <v>19</v>
      </c>
      <c r="E52" s="2" t="s">
        <v>323</v>
      </c>
      <c r="F52" s="4">
        <v>44925</v>
      </c>
      <c r="G52" s="2" t="s">
        <v>21</v>
      </c>
      <c r="H52" s="2">
        <v>5</v>
      </c>
      <c r="I52" s="9">
        <v>24199593</v>
      </c>
      <c r="J52" s="10">
        <v>1653</v>
      </c>
      <c r="K52" s="2" t="s">
        <v>149</v>
      </c>
      <c r="L52" s="2" t="s">
        <v>568</v>
      </c>
      <c r="M52" s="4">
        <v>45030</v>
      </c>
      <c r="N52" s="2" t="s">
        <v>569</v>
      </c>
    </row>
    <row r="53" spans="1:14" s="2" customFormat="1" x14ac:dyDescent="0.35">
      <c r="A53" s="11" t="s">
        <v>301</v>
      </c>
      <c r="B53" s="2" t="s">
        <v>302</v>
      </c>
      <c r="C53" s="2" t="s">
        <v>53</v>
      </c>
      <c r="D53" s="2" t="s">
        <v>54</v>
      </c>
      <c r="E53" s="2" t="s">
        <v>303</v>
      </c>
      <c r="F53" s="4">
        <v>44924</v>
      </c>
      <c r="G53" s="2" t="s">
        <v>21</v>
      </c>
      <c r="H53" s="2">
        <v>5</v>
      </c>
      <c r="I53" s="9">
        <v>774649945</v>
      </c>
      <c r="J53" s="10">
        <v>19177</v>
      </c>
      <c r="K53" s="2" t="s">
        <v>149</v>
      </c>
      <c r="L53" s="2" t="s">
        <v>568</v>
      </c>
      <c r="M53" s="4">
        <v>45030</v>
      </c>
      <c r="N53" s="2" t="s">
        <v>569</v>
      </c>
    </row>
    <row r="54" spans="1:14" s="2" customFormat="1" ht="43.5" x14ac:dyDescent="0.35">
      <c r="A54" s="11" t="s">
        <v>311</v>
      </c>
      <c r="B54" s="2" t="s">
        <v>312</v>
      </c>
      <c r="C54" s="2" t="s">
        <v>270</v>
      </c>
      <c r="D54" s="2" t="s">
        <v>101</v>
      </c>
      <c r="E54" s="2" t="s">
        <v>271</v>
      </c>
      <c r="F54" s="4">
        <v>44923</v>
      </c>
      <c r="G54" s="2" t="s">
        <v>21</v>
      </c>
      <c r="H54" s="2">
        <v>2</v>
      </c>
      <c r="I54" s="9">
        <v>8760867</v>
      </c>
      <c r="J54" s="10">
        <v>95</v>
      </c>
      <c r="K54" s="2" t="s">
        <v>149</v>
      </c>
      <c r="L54" s="2" t="s">
        <v>568</v>
      </c>
      <c r="M54" s="4">
        <v>45034</v>
      </c>
      <c r="N54" s="2" t="s">
        <v>569</v>
      </c>
    </row>
    <row r="55" spans="1:14" s="2" customFormat="1" x14ac:dyDescent="0.35">
      <c r="A55" s="11" t="s">
        <v>326</v>
      </c>
      <c r="B55" s="2" t="s">
        <v>327</v>
      </c>
      <c r="C55" s="2" t="s">
        <v>34</v>
      </c>
      <c r="D55" s="2" t="s">
        <v>19</v>
      </c>
      <c r="E55" s="2" t="s">
        <v>328</v>
      </c>
      <c r="F55" s="4">
        <v>44924</v>
      </c>
      <c r="G55" s="2" t="s">
        <v>21</v>
      </c>
      <c r="H55" s="2">
        <v>5</v>
      </c>
      <c r="I55" s="9">
        <v>321719134</v>
      </c>
      <c r="J55" s="10">
        <v>2487</v>
      </c>
      <c r="K55" s="2" t="s">
        <v>149</v>
      </c>
      <c r="L55" s="2" t="s">
        <v>568</v>
      </c>
      <c r="M55" s="4">
        <v>45041</v>
      </c>
      <c r="N55" s="2" t="s">
        <v>569</v>
      </c>
    </row>
    <row r="56" spans="1:14" s="2" customFormat="1" x14ac:dyDescent="0.35">
      <c r="A56" s="11" t="s">
        <v>316</v>
      </c>
      <c r="B56" s="2" t="s">
        <v>317</v>
      </c>
      <c r="C56" s="2" t="s">
        <v>318</v>
      </c>
      <c r="D56" s="2" t="s">
        <v>19</v>
      </c>
      <c r="E56" s="2" t="s">
        <v>320</v>
      </c>
      <c r="F56" s="4">
        <v>44925</v>
      </c>
      <c r="G56" s="2" t="s">
        <v>21</v>
      </c>
      <c r="H56" s="2">
        <v>5</v>
      </c>
      <c r="I56" s="9">
        <v>12955103</v>
      </c>
      <c r="J56" s="10">
        <v>445</v>
      </c>
      <c r="K56" s="2" t="s">
        <v>149</v>
      </c>
      <c r="L56" s="2" t="s">
        <v>568</v>
      </c>
      <c r="M56" s="4">
        <v>45041</v>
      </c>
      <c r="N56" s="2" t="s">
        <v>569</v>
      </c>
    </row>
    <row r="57" spans="1:14" s="2" customFormat="1" ht="43.5" x14ac:dyDescent="0.35">
      <c r="A57" s="47" t="s">
        <v>313</v>
      </c>
      <c r="B57" s="2" t="s">
        <v>314</v>
      </c>
      <c r="C57" s="2" t="s">
        <v>179</v>
      </c>
      <c r="D57" s="2" t="s">
        <v>38</v>
      </c>
      <c r="E57" s="2" t="s">
        <v>315</v>
      </c>
      <c r="F57" s="4">
        <v>44936</v>
      </c>
      <c r="G57" s="2" t="s">
        <v>21</v>
      </c>
      <c r="H57" s="2">
        <v>1</v>
      </c>
      <c r="I57" s="9">
        <v>429640300</v>
      </c>
      <c r="J57" s="10">
        <v>3606</v>
      </c>
      <c r="K57" s="2" t="s">
        <v>24</v>
      </c>
      <c r="L57" s="2" t="s">
        <v>568</v>
      </c>
      <c r="M57" s="4">
        <v>45043</v>
      </c>
      <c r="N57" s="2" t="s">
        <v>569</v>
      </c>
    </row>
    <row r="58" spans="1:14" s="2" customFormat="1" x14ac:dyDescent="0.35">
      <c r="A58" s="47" t="s">
        <v>98</v>
      </c>
      <c r="B58" s="2" t="s">
        <v>99</v>
      </c>
      <c r="C58" s="2" t="s">
        <v>100</v>
      </c>
      <c r="D58" s="2" t="s">
        <v>101</v>
      </c>
      <c r="E58" s="2" t="s">
        <v>102</v>
      </c>
      <c r="F58" s="4">
        <v>44944</v>
      </c>
      <c r="G58" s="2" t="s">
        <v>21</v>
      </c>
      <c r="H58" s="2">
        <v>2</v>
      </c>
      <c r="I58" s="9">
        <v>7537861</v>
      </c>
      <c r="J58" s="10">
        <v>449</v>
      </c>
      <c r="K58" s="2" t="s">
        <v>24</v>
      </c>
      <c r="L58" s="2" t="s">
        <v>568</v>
      </c>
      <c r="M58" s="4">
        <v>45054</v>
      </c>
      <c r="N58" s="2" t="s">
        <v>569</v>
      </c>
    </row>
    <row r="59" spans="1:14" s="2" customFormat="1" ht="45" customHeight="1" x14ac:dyDescent="0.35">
      <c r="A59" s="47" t="s">
        <v>329</v>
      </c>
      <c r="B59" s="2" t="s">
        <v>330</v>
      </c>
      <c r="C59" s="2" t="s">
        <v>85</v>
      </c>
      <c r="D59" s="2" t="s">
        <v>38</v>
      </c>
      <c r="E59" s="2" t="s">
        <v>331</v>
      </c>
      <c r="F59" s="4">
        <v>44964</v>
      </c>
      <c r="G59" s="2" t="s">
        <v>194</v>
      </c>
      <c r="H59" s="2">
        <v>2</v>
      </c>
      <c r="I59" s="9">
        <v>3254948</v>
      </c>
      <c r="J59" s="10">
        <v>108</v>
      </c>
      <c r="K59" s="2" t="s">
        <v>24</v>
      </c>
      <c r="L59" s="4" t="s">
        <v>568</v>
      </c>
      <c r="M59" s="4">
        <v>45061</v>
      </c>
      <c r="N59" s="2" t="s">
        <v>569</v>
      </c>
    </row>
    <row r="60" spans="1:14" s="2" customFormat="1" ht="25.5" customHeight="1" x14ac:dyDescent="0.35">
      <c r="A60" s="11" t="s">
        <v>575</v>
      </c>
      <c r="B60" s="2" t="s">
        <v>576</v>
      </c>
      <c r="C60" s="2" t="s">
        <v>164</v>
      </c>
      <c r="D60" s="2" t="s">
        <v>110</v>
      </c>
      <c r="E60" s="2" t="s">
        <v>577</v>
      </c>
      <c r="F60" s="4">
        <v>44985</v>
      </c>
      <c r="G60" s="2" t="s">
        <v>94</v>
      </c>
      <c r="H60" s="2">
        <v>1</v>
      </c>
      <c r="I60" s="9">
        <v>18842000</v>
      </c>
      <c r="J60" s="10">
        <v>686</v>
      </c>
      <c r="K60" s="2" t="s">
        <v>149</v>
      </c>
      <c r="L60" s="2" t="s">
        <v>568</v>
      </c>
      <c r="M60" s="4">
        <v>45069</v>
      </c>
      <c r="N60" s="2" t="s">
        <v>125</v>
      </c>
    </row>
    <row r="61" spans="1:14" s="2" customFormat="1" x14ac:dyDescent="0.35">
      <c r="A61" s="47" t="s">
        <v>332</v>
      </c>
      <c r="B61" s="2" t="s">
        <v>333</v>
      </c>
      <c r="C61" s="2" t="s">
        <v>109</v>
      </c>
      <c r="D61" s="2" t="s">
        <v>110</v>
      </c>
      <c r="E61" s="2" t="s">
        <v>30</v>
      </c>
      <c r="F61" s="4">
        <v>44956</v>
      </c>
      <c r="G61" s="2" t="s">
        <v>21</v>
      </c>
      <c r="H61" s="2">
        <v>5</v>
      </c>
      <c r="I61" s="9">
        <v>20683979</v>
      </c>
      <c r="J61" s="10">
        <v>244</v>
      </c>
      <c r="K61" s="2" t="s">
        <v>149</v>
      </c>
      <c r="L61" s="2" t="s">
        <v>568</v>
      </c>
      <c r="M61" s="4">
        <v>45070</v>
      </c>
      <c r="N61" s="2" t="s">
        <v>569</v>
      </c>
    </row>
    <row r="62" spans="1:14" s="2" customFormat="1" x14ac:dyDescent="0.35">
      <c r="A62" s="11" t="s">
        <v>397</v>
      </c>
      <c r="B62" s="2" t="s">
        <v>398</v>
      </c>
      <c r="C62" s="2" t="s">
        <v>34</v>
      </c>
      <c r="D62" s="2" t="s">
        <v>19</v>
      </c>
      <c r="E62" s="2" t="s">
        <v>399</v>
      </c>
      <c r="F62" s="4">
        <v>44968</v>
      </c>
      <c r="G62" s="2" t="s">
        <v>21</v>
      </c>
      <c r="H62" s="2">
        <v>6</v>
      </c>
      <c r="I62" s="9">
        <v>5469699287</v>
      </c>
      <c r="J62" s="10">
        <v>72141</v>
      </c>
      <c r="K62" s="2" t="s">
        <v>149</v>
      </c>
      <c r="L62" s="2" t="s">
        <v>568</v>
      </c>
      <c r="M62" s="4">
        <v>45076</v>
      </c>
      <c r="N62" s="2" t="s">
        <v>569</v>
      </c>
    </row>
    <row r="63" spans="1:14" s="2" customFormat="1" ht="29" x14ac:dyDescent="0.35">
      <c r="A63" s="11" t="s">
        <v>454</v>
      </c>
      <c r="B63" s="2" t="s">
        <v>455</v>
      </c>
      <c r="C63" s="2" t="s">
        <v>224</v>
      </c>
      <c r="D63" s="2" t="s">
        <v>225</v>
      </c>
      <c r="E63" s="2" t="s">
        <v>456</v>
      </c>
      <c r="F63" s="4">
        <v>44986</v>
      </c>
      <c r="G63" s="2" t="s">
        <v>43</v>
      </c>
      <c r="H63" s="2">
        <v>6</v>
      </c>
      <c r="I63" s="9">
        <v>1025202316</v>
      </c>
      <c r="J63" s="10">
        <v>91744</v>
      </c>
      <c r="K63" s="2" t="s">
        <v>149</v>
      </c>
      <c r="L63" s="2" t="s">
        <v>568</v>
      </c>
      <c r="M63" s="4">
        <v>45085</v>
      </c>
      <c r="N63" s="2" t="s">
        <v>569</v>
      </c>
    </row>
    <row r="64" spans="1:14" s="2" customFormat="1" ht="29" x14ac:dyDescent="0.35">
      <c r="A64" s="11" t="s">
        <v>374</v>
      </c>
      <c r="B64" s="2" t="s">
        <v>375</v>
      </c>
      <c r="C64" s="2" t="s">
        <v>376</v>
      </c>
      <c r="D64" s="2" t="s">
        <v>101</v>
      </c>
      <c r="E64" s="2" t="s">
        <v>377</v>
      </c>
      <c r="F64" s="4">
        <v>44986</v>
      </c>
      <c r="G64" s="2" t="s">
        <v>21</v>
      </c>
      <c r="H64" s="2">
        <v>6</v>
      </c>
      <c r="I64" s="9">
        <v>3777126007</v>
      </c>
      <c r="J64" s="10">
        <v>103056</v>
      </c>
      <c r="K64" s="2" t="s">
        <v>149</v>
      </c>
      <c r="L64" s="2" t="s">
        <v>568</v>
      </c>
      <c r="M64" s="4">
        <v>45090</v>
      </c>
      <c r="N64" s="2" t="s">
        <v>569</v>
      </c>
    </row>
    <row r="65" spans="1:14" s="2" customFormat="1" x14ac:dyDescent="0.35">
      <c r="A65" s="47" t="s">
        <v>578</v>
      </c>
      <c r="B65" s="2" t="s">
        <v>579</v>
      </c>
      <c r="C65" s="2" t="s">
        <v>138</v>
      </c>
      <c r="D65" s="2" t="s">
        <v>38</v>
      </c>
      <c r="E65" s="2" t="s">
        <v>580</v>
      </c>
      <c r="F65" s="4">
        <v>44993</v>
      </c>
      <c r="G65" s="2" t="s">
        <v>43</v>
      </c>
      <c r="H65" s="2">
        <v>6</v>
      </c>
      <c r="I65" s="9">
        <v>294393477</v>
      </c>
      <c r="J65" s="10">
        <v>41439</v>
      </c>
      <c r="K65" s="2" t="s">
        <v>149</v>
      </c>
      <c r="L65" s="4" t="s">
        <v>568</v>
      </c>
      <c r="M65" s="4">
        <v>45090</v>
      </c>
      <c r="N65" s="2" t="s">
        <v>569</v>
      </c>
    </row>
    <row r="66" spans="1:14" s="2" customFormat="1" ht="44.25" customHeight="1" x14ac:dyDescent="0.35">
      <c r="A66" s="47" t="s">
        <v>457</v>
      </c>
      <c r="B66" s="2" t="s">
        <v>458</v>
      </c>
      <c r="C66" s="2" t="s">
        <v>34</v>
      </c>
      <c r="D66" s="2" t="s">
        <v>19</v>
      </c>
      <c r="E66" s="2" t="s">
        <v>459</v>
      </c>
      <c r="F66" s="4">
        <v>44995</v>
      </c>
      <c r="G66" s="2" t="s">
        <v>21</v>
      </c>
      <c r="H66" s="2">
        <v>5</v>
      </c>
      <c r="I66" s="9">
        <v>116253045</v>
      </c>
      <c r="J66" s="10">
        <v>2759</v>
      </c>
      <c r="K66" s="2" t="s">
        <v>149</v>
      </c>
      <c r="L66" s="4" t="s">
        <v>568</v>
      </c>
      <c r="M66" s="4">
        <v>45091</v>
      </c>
      <c r="N66" s="2" t="s">
        <v>569</v>
      </c>
    </row>
    <row r="67" spans="1:14" s="2" customFormat="1" ht="29" x14ac:dyDescent="0.35">
      <c r="A67" s="11" t="s">
        <v>378</v>
      </c>
      <c r="B67" s="2" t="s">
        <v>379</v>
      </c>
      <c r="C67" s="2" t="s">
        <v>53</v>
      </c>
      <c r="D67" s="2" t="s">
        <v>54</v>
      </c>
      <c r="E67" s="2" t="s">
        <v>380</v>
      </c>
      <c r="F67" s="4">
        <v>44985</v>
      </c>
      <c r="G67" s="2" t="s">
        <v>21</v>
      </c>
      <c r="H67" s="2">
        <v>6</v>
      </c>
      <c r="I67" s="9">
        <v>1114994307</v>
      </c>
      <c r="J67" s="10">
        <v>35223</v>
      </c>
      <c r="K67" s="2" t="s">
        <v>149</v>
      </c>
      <c r="L67" s="2" t="s">
        <v>568</v>
      </c>
      <c r="M67" s="4">
        <v>45093</v>
      </c>
      <c r="N67" s="2" t="s">
        <v>569</v>
      </c>
    </row>
    <row r="68" spans="1:14" s="2" customFormat="1" ht="44.25" customHeight="1" x14ac:dyDescent="0.35">
      <c r="A68" s="47" t="s">
        <v>489</v>
      </c>
      <c r="B68" s="2" t="s">
        <v>490</v>
      </c>
      <c r="C68" s="2" t="s">
        <v>53</v>
      </c>
      <c r="D68" s="2" t="s">
        <v>54</v>
      </c>
      <c r="E68" s="2" t="s">
        <v>491</v>
      </c>
      <c r="F68" s="4">
        <v>44995</v>
      </c>
      <c r="G68" s="2" t="s">
        <v>43</v>
      </c>
      <c r="H68" s="2">
        <v>6</v>
      </c>
      <c r="I68" s="9">
        <v>1189868967</v>
      </c>
      <c r="J68" s="10">
        <v>193302</v>
      </c>
      <c r="K68" s="2" t="s">
        <v>149</v>
      </c>
      <c r="L68" s="4" t="s">
        <v>568</v>
      </c>
      <c r="M68" s="4">
        <v>45098</v>
      </c>
      <c r="N68" s="2" t="s">
        <v>569</v>
      </c>
    </row>
    <row r="69" spans="1:14" s="2" customFormat="1" ht="44.25" customHeight="1" x14ac:dyDescent="0.35">
      <c r="A69" s="47" t="s">
        <v>502</v>
      </c>
      <c r="B69" s="2" t="s">
        <v>503</v>
      </c>
      <c r="C69" s="2" t="s">
        <v>34</v>
      </c>
      <c r="D69" s="2" t="s">
        <v>19</v>
      </c>
      <c r="E69" s="2" t="s">
        <v>226</v>
      </c>
      <c r="F69" s="4">
        <v>44995</v>
      </c>
      <c r="G69" s="2" t="s">
        <v>94</v>
      </c>
      <c r="H69" s="2">
        <v>1</v>
      </c>
      <c r="I69" s="9">
        <v>38647483</v>
      </c>
      <c r="J69" s="10">
        <v>4029</v>
      </c>
      <c r="K69" s="2" t="s">
        <v>149</v>
      </c>
      <c r="L69" s="4" t="s">
        <v>568</v>
      </c>
      <c r="M69" s="4">
        <v>45100</v>
      </c>
      <c r="N69" s="2" t="s">
        <v>569</v>
      </c>
    </row>
    <row r="70" spans="1:14" ht="29" x14ac:dyDescent="0.35">
      <c r="A70" s="11" t="s">
        <v>395</v>
      </c>
      <c r="B70" s="2" t="s">
        <v>396</v>
      </c>
      <c r="C70" s="2" t="s">
        <v>28</v>
      </c>
      <c r="D70" s="2" t="s">
        <v>29</v>
      </c>
      <c r="E70" s="2" t="s">
        <v>30</v>
      </c>
      <c r="F70" s="4">
        <v>44995</v>
      </c>
      <c r="G70" s="2" t="s">
        <v>21</v>
      </c>
      <c r="H70" s="2">
        <v>5</v>
      </c>
      <c r="I70" s="9">
        <v>20225257</v>
      </c>
      <c r="J70" s="10">
        <v>542</v>
      </c>
      <c r="K70" s="2" t="s">
        <v>24</v>
      </c>
      <c r="L70" s="2" t="s">
        <v>568</v>
      </c>
      <c r="M70" s="4">
        <v>45102</v>
      </c>
      <c r="N70" s="25" t="s">
        <v>569</v>
      </c>
    </row>
    <row r="71" spans="1:14" s="2" customFormat="1" x14ac:dyDescent="0.35">
      <c r="A71" s="11" t="s">
        <v>381</v>
      </c>
      <c r="B71" s="2" t="s">
        <v>382</v>
      </c>
      <c r="C71" s="2" t="s">
        <v>164</v>
      </c>
      <c r="D71" s="2" t="s">
        <v>110</v>
      </c>
      <c r="E71" s="2" t="s">
        <v>383</v>
      </c>
      <c r="F71" s="4">
        <v>44988</v>
      </c>
      <c r="G71" s="2" t="s">
        <v>21</v>
      </c>
      <c r="H71" s="2">
        <v>6</v>
      </c>
      <c r="I71" s="9">
        <v>877807433</v>
      </c>
      <c r="J71" s="10">
        <v>40373</v>
      </c>
      <c r="K71" s="2" t="s">
        <v>149</v>
      </c>
      <c r="L71" s="2" t="s">
        <v>568</v>
      </c>
      <c r="M71" s="4">
        <v>45104</v>
      </c>
      <c r="N71" s="2" t="s">
        <v>569</v>
      </c>
    </row>
    <row r="72" spans="1:14" s="2" customFormat="1" x14ac:dyDescent="0.35">
      <c r="A72" s="11" t="s">
        <v>334</v>
      </c>
      <c r="B72" s="2" t="s">
        <v>335</v>
      </c>
      <c r="C72" s="2" t="s">
        <v>34</v>
      </c>
      <c r="D72" s="2" t="s">
        <v>19</v>
      </c>
      <c r="E72" s="2" t="s">
        <v>30</v>
      </c>
      <c r="F72" s="4">
        <v>44994</v>
      </c>
      <c r="G72" s="2" t="s">
        <v>21</v>
      </c>
      <c r="H72" s="2">
        <v>5</v>
      </c>
      <c r="I72" s="9">
        <v>50822864</v>
      </c>
      <c r="J72" s="10">
        <v>3887</v>
      </c>
      <c r="K72" s="2" t="s">
        <v>24</v>
      </c>
      <c r="L72" s="2" t="s">
        <v>568</v>
      </c>
      <c r="M72" s="4">
        <v>45105</v>
      </c>
      <c r="N72" s="2" t="s">
        <v>569</v>
      </c>
    </row>
    <row r="73" spans="1:14" ht="29" x14ac:dyDescent="0.35">
      <c r="A73" s="11" t="s">
        <v>392</v>
      </c>
      <c r="B73" s="2" t="s">
        <v>393</v>
      </c>
      <c r="C73" s="2" t="s">
        <v>394</v>
      </c>
      <c r="D73" s="2" t="s">
        <v>29</v>
      </c>
      <c r="E73" s="2" t="s">
        <v>30</v>
      </c>
      <c r="F73" s="4">
        <v>44995</v>
      </c>
      <c r="G73" s="2" t="s">
        <v>21</v>
      </c>
      <c r="H73" s="2">
        <v>6</v>
      </c>
      <c r="I73" s="9">
        <v>1507087344</v>
      </c>
      <c r="J73" s="10">
        <v>49180</v>
      </c>
      <c r="K73" s="2" t="s">
        <v>149</v>
      </c>
      <c r="L73" s="2" t="s">
        <v>568</v>
      </c>
      <c r="M73" s="4">
        <v>45107</v>
      </c>
      <c r="N73" s="25" t="s">
        <v>569</v>
      </c>
    </row>
    <row r="74" spans="1:14" ht="43.5" x14ac:dyDescent="0.35">
      <c r="A74" s="11" t="s">
        <v>422</v>
      </c>
      <c r="B74" s="2" t="s">
        <v>423</v>
      </c>
      <c r="C74" s="2" t="s">
        <v>53</v>
      </c>
      <c r="D74" s="2" t="s">
        <v>54</v>
      </c>
      <c r="E74" s="2" t="s">
        <v>424</v>
      </c>
      <c r="F74" s="4">
        <v>44995</v>
      </c>
      <c r="G74" s="2" t="s">
        <v>21</v>
      </c>
      <c r="H74" s="2">
        <v>6</v>
      </c>
      <c r="I74" s="9">
        <v>651263616</v>
      </c>
      <c r="J74" s="10">
        <v>29233</v>
      </c>
      <c r="K74" s="2" t="s">
        <v>149</v>
      </c>
      <c r="L74" s="2" t="s">
        <v>568</v>
      </c>
      <c r="M74" s="4">
        <v>45110</v>
      </c>
      <c r="N74" s="25" t="s">
        <v>569</v>
      </c>
    </row>
    <row r="75" spans="1:14" s="2" customFormat="1" x14ac:dyDescent="0.35">
      <c r="A75" s="47" t="s">
        <v>440</v>
      </c>
      <c r="B75" s="2" t="s">
        <v>441</v>
      </c>
      <c r="C75" s="2" t="s">
        <v>34</v>
      </c>
      <c r="D75" s="2" t="s">
        <v>19</v>
      </c>
      <c r="E75" s="2" t="s">
        <v>442</v>
      </c>
      <c r="F75" s="4">
        <v>45020</v>
      </c>
      <c r="G75" s="2" t="s">
        <v>43</v>
      </c>
      <c r="H75" s="2" t="s">
        <v>22</v>
      </c>
      <c r="I75" s="9">
        <v>29372081</v>
      </c>
      <c r="J75" s="10">
        <v>2012</v>
      </c>
      <c r="K75" s="2" t="s">
        <v>149</v>
      </c>
      <c r="L75" s="2" t="s">
        <v>568</v>
      </c>
      <c r="M75" s="4">
        <v>45121</v>
      </c>
      <c r="N75" s="2" t="s">
        <v>569</v>
      </c>
    </row>
    <row r="76" spans="1:14" s="2" customFormat="1" ht="29" x14ac:dyDescent="0.35">
      <c r="A76" s="47" t="s">
        <v>347</v>
      </c>
      <c r="B76" s="2" t="s">
        <v>348</v>
      </c>
      <c r="C76" s="2" t="s">
        <v>138</v>
      </c>
      <c r="D76" s="2" t="s">
        <v>38</v>
      </c>
      <c r="E76" s="2" t="s">
        <v>242</v>
      </c>
      <c r="F76" s="4">
        <v>45019</v>
      </c>
      <c r="G76" s="2" t="s">
        <v>43</v>
      </c>
      <c r="H76" s="2" t="s">
        <v>22</v>
      </c>
      <c r="I76" s="9">
        <v>16644360</v>
      </c>
      <c r="J76" s="10">
        <v>525</v>
      </c>
      <c r="K76" s="2" t="s">
        <v>149</v>
      </c>
      <c r="L76" s="2" t="s">
        <v>568</v>
      </c>
      <c r="M76" s="4">
        <v>45124</v>
      </c>
      <c r="N76" s="2" t="s">
        <v>569</v>
      </c>
    </row>
    <row r="77" spans="1:14" s="2" customFormat="1" x14ac:dyDescent="0.35">
      <c r="A77" s="47" t="s">
        <v>354</v>
      </c>
      <c r="B77" s="2" t="s">
        <v>355</v>
      </c>
      <c r="C77" s="2" t="s">
        <v>356</v>
      </c>
      <c r="D77" s="2" t="s">
        <v>54</v>
      </c>
      <c r="E77" s="2" t="s">
        <v>353</v>
      </c>
      <c r="F77" s="4">
        <v>45023</v>
      </c>
      <c r="G77" s="2" t="s">
        <v>43</v>
      </c>
      <c r="H77" s="2" t="s">
        <v>22</v>
      </c>
      <c r="I77" s="9">
        <v>56144557</v>
      </c>
      <c r="J77" s="10">
        <v>4605</v>
      </c>
      <c r="K77" s="2" t="s">
        <v>149</v>
      </c>
      <c r="L77" s="2" t="s">
        <v>568</v>
      </c>
      <c r="M77" s="4">
        <v>45126</v>
      </c>
      <c r="N77" s="2" t="s">
        <v>569</v>
      </c>
    </row>
    <row r="78" spans="1:14" s="2" customFormat="1" x14ac:dyDescent="0.35">
      <c r="A78" s="11" t="s">
        <v>321</v>
      </c>
      <c r="B78" s="2" t="s">
        <v>322</v>
      </c>
      <c r="C78" s="2" t="s">
        <v>34</v>
      </c>
      <c r="D78" s="2" t="s">
        <v>19</v>
      </c>
      <c r="E78" s="2" t="s">
        <v>323</v>
      </c>
      <c r="F78" s="4">
        <v>45040</v>
      </c>
      <c r="G78" s="2" t="s">
        <v>21</v>
      </c>
      <c r="H78" s="2">
        <v>5</v>
      </c>
      <c r="I78" s="9">
        <v>22531507</v>
      </c>
      <c r="J78" s="10">
        <v>1653</v>
      </c>
      <c r="K78" s="2" t="s">
        <v>24</v>
      </c>
      <c r="L78" s="2" t="s">
        <v>568</v>
      </c>
      <c r="M78" s="4">
        <v>45140</v>
      </c>
      <c r="N78" s="2" t="s">
        <v>569</v>
      </c>
    </row>
    <row r="79" spans="1:14" s="2" customFormat="1" ht="43.5" x14ac:dyDescent="0.35">
      <c r="A79" s="11" t="s">
        <v>403</v>
      </c>
      <c r="B79" s="2" t="s">
        <v>404</v>
      </c>
      <c r="C79" s="2" t="s">
        <v>34</v>
      </c>
      <c r="D79" s="2" t="s">
        <v>19</v>
      </c>
      <c r="E79" s="2" t="s">
        <v>50</v>
      </c>
      <c r="F79" s="4">
        <v>45112</v>
      </c>
      <c r="G79" s="2" t="s">
        <v>21</v>
      </c>
      <c r="H79" s="2" t="s">
        <v>22</v>
      </c>
      <c r="I79" s="9">
        <v>29367797</v>
      </c>
      <c r="J79" s="10">
        <v>804</v>
      </c>
      <c r="K79" s="2" t="s">
        <v>149</v>
      </c>
      <c r="L79" s="2" t="s">
        <v>568</v>
      </c>
      <c r="M79" s="4">
        <v>45205</v>
      </c>
      <c r="N79" s="2" t="s">
        <v>569</v>
      </c>
    </row>
    <row r="80" spans="1:14" s="2" customFormat="1" x14ac:dyDescent="0.35">
      <c r="A80" s="11" t="s">
        <v>362</v>
      </c>
      <c r="B80" s="2" t="s">
        <v>363</v>
      </c>
      <c r="C80" s="2" t="s">
        <v>364</v>
      </c>
      <c r="D80" s="2" t="s">
        <v>110</v>
      </c>
      <c r="E80" s="2" t="s">
        <v>353</v>
      </c>
      <c r="F80" s="4">
        <v>45118</v>
      </c>
      <c r="G80" s="2" t="s">
        <v>21</v>
      </c>
      <c r="H80" s="2" t="s">
        <v>22</v>
      </c>
      <c r="I80" s="9">
        <v>526556319</v>
      </c>
      <c r="J80" s="10">
        <v>24288</v>
      </c>
      <c r="K80" s="2" t="s">
        <v>149</v>
      </c>
      <c r="L80" s="2" t="s">
        <v>568</v>
      </c>
      <c r="M80" s="4">
        <v>45215</v>
      </c>
      <c r="N80" s="2" t="s">
        <v>569</v>
      </c>
    </row>
    <row r="81" spans="1:14" s="2" customFormat="1" ht="29" x14ac:dyDescent="0.35">
      <c r="A81" s="11" t="s">
        <v>581</v>
      </c>
      <c r="B81" s="2" t="s">
        <v>582</v>
      </c>
      <c r="C81" s="2" t="s">
        <v>53</v>
      </c>
      <c r="D81" s="2" t="s">
        <v>54</v>
      </c>
      <c r="E81" s="2" t="s">
        <v>295</v>
      </c>
      <c r="F81" s="4">
        <v>45119</v>
      </c>
      <c r="G81" s="2" t="s">
        <v>43</v>
      </c>
      <c r="H81" s="2">
        <v>6</v>
      </c>
      <c r="I81" s="9">
        <v>2310195950</v>
      </c>
      <c r="J81" s="10">
        <v>138516</v>
      </c>
      <c r="K81" s="2" t="s">
        <v>149</v>
      </c>
      <c r="L81" s="2" t="s">
        <v>568</v>
      </c>
      <c r="M81" s="4">
        <v>45215</v>
      </c>
      <c r="N81" s="2" t="s">
        <v>569</v>
      </c>
    </row>
    <row r="82" spans="1:14" s="2" customFormat="1" ht="29" x14ac:dyDescent="0.35">
      <c r="A82" s="11" t="s">
        <v>533</v>
      </c>
      <c r="B82" s="2" t="s">
        <v>534</v>
      </c>
      <c r="C82" s="2" t="s">
        <v>53</v>
      </c>
      <c r="D82" s="2" t="s">
        <v>54</v>
      </c>
      <c r="E82" s="2" t="s">
        <v>535</v>
      </c>
      <c r="F82" s="4">
        <v>45118</v>
      </c>
      <c r="G82" s="2" t="s">
        <v>43</v>
      </c>
      <c r="H82" s="2" t="s">
        <v>22</v>
      </c>
      <c r="I82" s="9">
        <v>54637358</v>
      </c>
      <c r="J82" s="10">
        <v>25306</v>
      </c>
      <c r="K82" s="2" t="s">
        <v>149</v>
      </c>
      <c r="L82" s="2" t="s">
        <v>568</v>
      </c>
      <c r="M82" s="4">
        <v>45218</v>
      </c>
      <c r="N82" s="2" t="s">
        <v>569</v>
      </c>
    </row>
    <row r="83" spans="1:14" s="2" customFormat="1" x14ac:dyDescent="0.35">
      <c r="A83" s="11" t="s">
        <v>349</v>
      </c>
      <c r="B83" s="2" t="s">
        <v>350</v>
      </c>
      <c r="C83" s="2" t="s">
        <v>34</v>
      </c>
      <c r="D83" s="2" t="s">
        <v>19</v>
      </c>
      <c r="E83" s="2" t="s">
        <v>50</v>
      </c>
      <c r="F83" s="4">
        <v>45127</v>
      </c>
      <c r="G83" s="2" t="s">
        <v>21</v>
      </c>
      <c r="H83" s="2" t="s">
        <v>22</v>
      </c>
      <c r="I83" s="9">
        <v>6740616</v>
      </c>
      <c r="J83" s="10">
        <v>529</v>
      </c>
      <c r="K83" s="2" t="s">
        <v>149</v>
      </c>
      <c r="L83" s="2" t="s">
        <v>568</v>
      </c>
      <c r="M83" s="4">
        <v>45219</v>
      </c>
      <c r="N83" s="2" t="s">
        <v>569</v>
      </c>
    </row>
    <row r="84" spans="1:14" s="2" customFormat="1" ht="43.5" x14ac:dyDescent="0.35">
      <c r="A84" s="47" t="s">
        <v>457</v>
      </c>
      <c r="B84" s="2" t="s">
        <v>458</v>
      </c>
      <c r="C84" s="2" t="s">
        <v>34</v>
      </c>
      <c r="D84" s="2" t="s">
        <v>19</v>
      </c>
      <c r="E84" s="2" t="s">
        <v>459</v>
      </c>
      <c r="F84" s="4">
        <v>45107</v>
      </c>
      <c r="G84" s="2" t="s">
        <v>21</v>
      </c>
      <c r="H84" s="2">
        <v>5</v>
      </c>
      <c r="I84" s="9">
        <v>116036302</v>
      </c>
      <c r="J84" s="10">
        <v>2759</v>
      </c>
      <c r="K84" s="2" t="s">
        <v>24</v>
      </c>
      <c r="L84" s="4" t="s">
        <v>568</v>
      </c>
      <c r="M84" s="4">
        <v>45222</v>
      </c>
      <c r="N84" s="2" t="s">
        <v>569</v>
      </c>
    </row>
    <row r="85" spans="1:14" s="2" customFormat="1" x14ac:dyDescent="0.35">
      <c r="A85" s="11" t="s">
        <v>384</v>
      </c>
      <c r="B85" s="2" t="s">
        <v>385</v>
      </c>
      <c r="C85" s="2" t="s">
        <v>386</v>
      </c>
      <c r="D85" s="2" t="s">
        <v>38</v>
      </c>
      <c r="E85" s="2" t="s">
        <v>387</v>
      </c>
      <c r="F85" s="4">
        <v>45128</v>
      </c>
      <c r="G85" s="2" t="s">
        <v>21</v>
      </c>
      <c r="H85" s="2" t="s">
        <v>22</v>
      </c>
      <c r="I85" s="9">
        <v>20565506</v>
      </c>
      <c r="J85" s="10">
        <v>507</v>
      </c>
      <c r="K85" s="2" t="s">
        <v>149</v>
      </c>
      <c r="L85" s="2" t="s">
        <v>568</v>
      </c>
      <c r="M85" s="4">
        <v>45224</v>
      </c>
      <c r="N85" s="2" t="s">
        <v>569</v>
      </c>
    </row>
    <row r="86" spans="1:14" ht="29" x14ac:dyDescent="0.35">
      <c r="A86" s="11" t="s">
        <v>392</v>
      </c>
      <c r="B86" s="2" t="s">
        <v>393</v>
      </c>
      <c r="C86" s="2" t="s">
        <v>394</v>
      </c>
      <c r="D86" s="2" t="s">
        <v>29</v>
      </c>
      <c r="E86" s="2" t="s">
        <v>30</v>
      </c>
      <c r="F86" s="4">
        <v>45142</v>
      </c>
      <c r="G86" s="2" t="s">
        <v>21</v>
      </c>
      <c r="H86" s="2">
        <v>6</v>
      </c>
      <c r="I86" s="9">
        <v>1441336066</v>
      </c>
      <c r="J86" s="10">
        <v>49180</v>
      </c>
      <c r="K86" s="2" t="s">
        <v>24</v>
      </c>
      <c r="L86" s="2" t="s">
        <v>568</v>
      </c>
      <c r="M86" s="4">
        <v>45229</v>
      </c>
      <c r="N86" s="25" t="s">
        <v>569</v>
      </c>
    </row>
    <row r="87" spans="1:14" s="2" customFormat="1" x14ac:dyDescent="0.35">
      <c r="A87" s="11" t="s">
        <v>427</v>
      </c>
      <c r="B87" s="2" t="s">
        <v>428</v>
      </c>
      <c r="C87" s="2" t="s">
        <v>53</v>
      </c>
      <c r="D87" s="2" t="s">
        <v>54</v>
      </c>
      <c r="E87" s="2" t="s">
        <v>429</v>
      </c>
      <c r="F87" s="4">
        <v>45131</v>
      </c>
      <c r="G87" s="2" t="s">
        <v>43</v>
      </c>
      <c r="H87" s="2" t="s">
        <v>22</v>
      </c>
      <c r="I87" s="9">
        <v>31268834</v>
      </c>
      <c r="J87" s="10">
        <v>6117</v>
      </c>
      <c r="K87" s="2" t="s">
        <v>149</v>
      </c>
      <c r="L87" s="2" t="s">
        <v>568</v>
      </c>
      <c r="M87" s="4">
        <v>45239</v>
      </c>
      <c r="N87" s="2" t="s">
        <v>569</v>
      </c>
    </row>
    <row r="88" spans="1:14" s="2" customFormat="1" ht="29" x14ac:dyDescent="0.35">
      <c r="A88" s="47" t="s">
        <v>559</v>
      </c>
      <c r="B88" s="2" t="s">
        <v>560</v>
      </c>
      <c r="C88" s="2" t="s">
        <v>34</v>
      </c>
      <c r="D88" s="2" t="s">
        <v>19</v>
      </c>
      <c r="E88" s="2" t="s">
        <v>323</v>
      </c>
      <c r="F88" s="4">
        <v>45138</v>
      </c>
      <c r="G88" s="2" t="s">
        <v>21</v>
      </c>
      <c r="H88" s="2">
        <v>2</v>
      </c>
      <c r="I88" s="9">
        <v>126160291</v>
      </c>
      <c r="J88" s="10">
        <v>1122</v>
      </c>
      <c r="K88" s="2" t="s">
        <v>24</v>
      </c>
      <c r="L88" s="2" t="s">
        <v>568</v>
      </c>
      <c r="M88" s="4">
        <v>45239</v>
      </c>
      <c r="N88" s="2" t="s">
        <v>569</v>
      </c>
    </row>
    <row r="89" spans="1:14" s="2" customFormat="1" ht="29" x14ac:dyDescent="0.35">
      <c r="A89" s="24" t="s">
        <v>351</v>
      </c>
      <c r="B89" s="25" t="s">
        <v>352</v>
      </c>
      <c r="C89" s="2" t="s">
        <v>53</v>
      </c>
      <c r="D89" s="2" t="s">
        <v>54</v>
      </c>
      <c r="E89" s="2" t="s">
        <v>353</v>
      </c>
      <c r="F89" s="4">
        <v>45132</v>
      </c>
      <c r="G89" s="2" t="s">
        <v>21</v>
      </c>
      <c r="H89" s="2" t="s">
        <v>22</v>
      </c>
      <c r="I89" s="9">
        <v>266758006</v>
      </c>
      <c r="J89" s="10">
        <v>10252</v>
      </c>
      <c r="K89" s="2" t="s">
        <v>149</v>
      </c>
      <c r="L89" s="2" t="s">
        <v>568</v>
      </c>
      <c r="M89" s="4">
        <v>45246</v>
      </c>
      <c r="N89" s="2" t="s">
        <v>569</v>
      </c>
    </row>
    <row r="90" spans="1:14" ht="29" x14ac:dyDescent="0.35">
      <c r="A90" s="11" t="s">
        <v>395</v>
      </c>
      <c r="B90" s="2" t="s">
        <v>396</v>
      </c>
      <c r="C90" s="2" t="s">
        <v>28</v>
      </c>
      <c r="D90" s="2" t="s">
        <v>29</v>
      </c>
      <c r="E90" s="2" t="s">
        <v>30</v>
      </c>
      <c r="F90" s="4">
        <v>45131</v>
      </c>
      <c r="G90" s="2" t="s">
        <v>21</v>
      </c>
      <c r="H90" s="2">
        <v>5</v>
      </c>
      <c r="I90" s="9">
        <v>19843215</v>
      </c>
      <c r="J90" s="10">
        <v>542</v>
      </c>
      <c r="K90" s="2" t="s">
        <v>24</v>
      </c>
      <c r="L90" s="2" t="s">
        <v>568</v>
      </c>
      <c r="M90" s="4">
        <v>45247</v>
      </c>
      <c r="N90" s="25" t="s">
        <v>569</v>
      </c>
    </row>
    <row r="91" spans="1:14" s="2" customFormat="1" x14ac:dyDescent="0.35">
      <c r="A91" s="11" t="s">
        <v>430</v>
      </c>
      <c r="B91" s="2" t="s">
        <v>431</v>
      </c>
      <c r="C91" s="2" t="s">
        <v>18</v>
      </c>
      <c r="D91" s="2" t="s">
        <v>101</v>
      </c>
      <c r="E91" s="2" t="s">
        <v>432</v>
      </c>
      <c r="F91" s="4">
        <v>45128</v>
      </c>
      <c r="G91" s="2" t="s">
        <v>21</v>
      </c>
      <c r="H91" s="2" t="s">
        <v>22</v>
      </c>
      <c r="I91" s="9">
        <v>39778439</v>
      </c>
      <c r="J91" s="10">
        <v>1821</v>
      </c>
      <c r="K91" s="2" t="s">
        <v>149</v>
      </c>
      <c r="L91" s="2" t="s">
        <v>568</v>
      </c>
      <c r="M91" s="4">
        <v>45247</v>
      </c>
      <c r="N91" s="2" t="s">
        <v>569</v>
      </c>
    </row>
    <row r="92" spans="1:14" s="2" customFormat="1" x14ac:dyDescent="0.35">
      <c r="A92" s="11" t="s">
        <v>381</v>
      </c>
      <c r="B92" s="2" t="s">
        <v>382</v>
      </c>
      <c r="C92" s="2" t="s">
        <v>164</v>
      </c>
      <c r="D92" s="2" t="s">
        <v>110</v>
      </c>
      <c r="E92" s="2" t="s">
        <v>383</v>
      </c>
      <c r="F92" s="4">
        <v>45138</v>
      </c>
      <c r="G92" s="2" t="s">
        <v>21</v>
      </c>
      <c r="H92" s="2">
        <v>6</v>
      </c>
      <c r="I92" s="9">
        <v>874045523</v>
      </c>
      <c r="J92" s="10">
        <v>40373</v>
      </c>
      <c r="K92" s="2" t="s">
        <v>24</v>
      </c>
      <c r="L92" s="2" t="s">
        <v>568</v>
      </c>
      <c r="M92" s="4">
        <v>45247</v>
      </c>
      <c r="N92" s="2" t="s">
        <v>569</v>
      </c>
    </row>
    <row r="93" spans="1:14" s="2" customFormat="1" x14ac:dyDescent="0.35">
      <c r="A93" s="47" t="s">
        <v>578</v>
      </c>
      <c r="B93" s="2" t="s">
        <v>579</v>
      </c>
      <c r="C93" s="2" t="s">
        <v>138</v>
      </c>
      <c r="D93" s="2" t="s">
        <v>38</v>
      </c>
      <c r="E93" s="2" t="s">
        <v>580</v>
      </c>
      <c r="F93" s="4">
        <v>45140</v>
      </c>
      <c r="G93" s="2" t="s">
        <v>43</v>
      </c>
      <c r="H93" s="2">
        <v>6</v>
      </c>
      <c r="I93" s="9">
        <v>280037922</v>
      </c>
      <c r="J93" s="10">
        <v>41439</v>
      </c>
      <c r="K93" s="2" t="s">
        <v>24</v>
      </c>
      <c r="L93" s="4" t="s">
        <v>568</v>
      </c>
      <c r="M93" s="4">
        <v>45258</v>
      </c>
      <c r="N93" s="2" t="s">
        <v>569</v>
      </c>
    </row>
    <row r="94" spans="1:14" s="2" customFormat="1" x14ac:dyDescent="0.35">
      <c r="A94" s="47" t="s">
        <v>440</v>
      </c>
      <c r="B94" s="2" t="s">
        <v>441</v>
      </c>
      <c r="C94" s="2" t="s">
        <v>34</v>
      </c>
      <c r="D94" s="2" t="s">
        <v>19</v>
      </c>
      <c r="E94" s="2" t="s">
        <v>442</v>
      </c>
      <c r="F94" s="4">
        <v>45167</v>
      </c>
      <c r="G94" s="2" t="s">
        <v>43</v>
      </c>
      <c r="H94" s="2" t="s">
        <v>22</v>
      </c>
      <c r="I94" s="9">
        <v>28946642</v>
      </c>
      <c r="J94" s="10">
        <v>2012</v>
      </c>
      <c r="K94" s="2" t="s">
        <v>24</v>
      </c>
      <c r="L94" s="2" t="s">
        <v>568</v>
      </c>
      <c r="M94" s="4">
        <v>45279</v>
      </c>
      <c r="N94" s="2" t="s">
        <v>569</v>
      </c>
    </row>
    <row r="95" spans="1:14" s="2" customFormat="1" ht="29" x14ac:dyDescent="0.35">
      <c r="A95" s="11" t="s">
        <v>378</v>
      </c>
      <c r="B95" s="2" t="s">
        <v>379</v>
      </c>
      <c r="C95" s="2" t="s">
        <v>53</v>
      </c>
      <c r="D95" s="2" t="s">
        <v>54</v>
      </c>
      <c r="E95" s="2" t="s">
        <v>380</v>
      </c>
      <c r="F95" s="4">
        <v>45181</v>
      </c>
      <c r="G95" s="2" t="s">
        <v>21</v>
      </c>
      <c r="H95" s="2">
        <v>6</v>
      </c>
      <c r="I95" s="9">
        <v>1184681016</v>
      </c>
      <c r="J95" s="10">
        <v>35223</v>
      </c>
      <c r="K95" s="2" t="s">
        <v>24</v>
      </c>
      <c r="L95" s="2" t="s">
        <v>568</v>
      </c>
      <c r="M95" s="4">
        <v>45296</v>
      </c>
      <c r="N95" s="2" t="s">
        <v>569</v>
      </c>
    </row>
    <row r="96" spans="1:14" s="2" customFormat="1" ht="29" x14ac:dyDescent="0.35">
      <c r="A96" s="11" t="s">
        <v>454</v>
      </c>
      <c r="B96" s="2" t="s">
        <v>455</v>
      </c>
      <c r="C96" s="2" t="s">
        <v>224</v>
      </c>
      <c r="D96" s="2" t="s">
        <v>225</v>
      </c>
      <c r="E96" s="2" t="s">
        <v>456</v>
      </c>
      <c r="F96" s="4">
        <v>45181</v>
      </c>
      <c r="G96" s="2" t="s">
        <v>43</v>
      </c>
      <c r="H96" s="2">
        <v>6</v>
      </c>
      <c r="I96" s="9">
        <v>938120262</v>
      </c>
      <c r="J96" s="10">
        <v>91744</v>
      </c>
      <c r="K96" s="2" t="s">
        <v>24</v>
      </c>
      <c r="L96" s="2" t="s">
        <v>568</v>
      </c>
      <c r="M96" s="4">
        <v>45300</v>
      </c>
      <c r="N96" s="2" t="s">
        <v>569</v>
      </c>
    </row>
    <row r="97" spans="1:14" s="2" customFormat="1" x14ac:dyDescent="0.35">
      <c r="A97" s="47" t="s">
        <v>400</v>
      </c>
      <c r="B97" s="2" t="s">
        <v>401</v>
      </c>
      <c r="C97" s="2" t="s">
        <v>109</v>
      </c>
      <c r="D97" s="2" t="s">
        <v>110</v>
      </c>
      <c r="E97" s="2" t="s">
        <v>402</v>
      </c>
      <c r="F97" s="4">
        <v>45190</v>
      </c>
      <c r="G97" s="2" t="s">
        <v>21</v>
      </c>
      <c r="H97" s="2">
        <v>5</v>
      </c>
      <c r="I97" s="9">
        <v>38100920</v>
      </c>
      <c r="J97" s="10">
        <v>787</v>
      </c>
      <c r="K97" s="2" t="s">
        <v>24</v>
      </c>
      <c r="L97" s="2" t="s">
        <v>568</v>
      </c>
      <c r="M97" s="4">
        <v>45306</v>
      </c>
      <c r="N97" s="2" t="s">
        <v>569</v>
      </c>
    </row>
    <row r="98" spans="1:14" s="2" customFormat="1" x14ac:dyDescent="0.35">
      <c r="A98" s="47" t="s">
        <v>354</v>
      </c>
      <c r="B98" s="2" t="s">
        <v>355</v>
      </c>
      <c r="C98" s="2" t="s">
        <v>356</v>
      </c>
      <c r="D98" s="2" t="s">
        <v>54</v>
      </c>
      <c r="E98" s="2" t="s">
        <v>353</v>
      </c>
      <c r="F98" s="4">
        <v>45195</v>
      </c>
      <c r="G98" s="2" t="s">
        <v>43</v>
      </c>
      <c r="H98" s="2" t="s">
        <v>22</v>
      </c>
      <c r="I98" s="9">
        <v>52405025</v>
      </c>
      <c r="J98" s="10">
        <v>4605</v>
      </c>
      <c r="K98" s="2" t="s">
        <v>24</v>
      </c>
      <c r="L98" s="2" t="s">
        <v>568</v>
      </c>
      <c r="M98" s="4">
        <v>45309</v>
      </c>
      <c r="N98" s="2" t="s">
        <v>569</v>
      </c>
    </row>
    <row r="99" spans="1:14" s="2" customFormat="1" x14ac:dyDescent="0.35">
      <c r="A99" s="47" t="s">
        <v>354</v>
      </c>
      <c r="B99" s="2" t="s">
        <v>375</v>
      </c>
      <c r="C99" s="2" t="s">
        <v>376</v>
      </c>
      <c r="D99" s="2" t="s">
        <v>101</v>
      </c>
      <c r="E99" s="2" t="s">
        <v>377</v>
      </c>
      <c r="F99" s="4">
        <v>45205</v>
      </c>
      <c r="G99" s="2" t="s">
        <v>21</v>
      </c>
      <c r="H99" s="2">
        <v>6</v>
      </c>
      <c r="I99" s="9">
        <v>3232425237</v>
      </c>
      <c r="J99" s="10">
        <v>103056</v>
      </c>
      <c r="K99" s="2" t="s">
        <v>24</v>
      </c>
      <c r="L99" s="2" t="s">
        <v>568</v>
      </c>
      <c r="M99" s="4">
        <v>45321</v>
      </c>
      <c r="N99" s="2" t="s">
        <v>569</v>
      </c>
    </row>
    <row r="100" spans="1:14" s="2" customFormat="1" x14ac:dyDescent="0.35">
      <c r="A100" s="11" t="s">
        <v>362</v>
      </c>
      <c r="B100" s="2" t="s">
        <v>363</v>
      </c>
      <c r="C100" s="2" t="s">
        <v>364</v>
      </c>
      <c r="D100" s="2" t="s">
        <v>110</v>
      </c>
      <c r="E100" s="2" t="s">
        <v>353</v>
      </c>
      <c r="F100" s="4">
        <v>45215</v>
      </c>
      <c r="G100" s="2" t="s">
        <v>21</v>
      </c>
      <c r="H100" s="2" t="s">
        <v>22</v>
      </c>
      <c r="I100" s="9">
        <v>526467008</v>
      </c>
      <c r="J100" s="10">
        <v>24288</v>
      </c>
      <c r="K100" s="2" t="s">
        <v>24</v>
      </c>
      <c r="L100" s="2" t="s">
        <v>568</v>
      </c>
      <c r="M100" s="4">
        <v>45322</v>
      </c>
      <c r="N100" s="2" t="s">
        <v>569</v>
      </c>
    </row>
    <row r="101" spans="1:14" s="2" customFormat="1" ht="29" x14ac:dyDescent="0.35">
      <c r="A101" s="11" t="s">
        <v>360</v>
      </c>
      <c r="B101" s="2" t="s">
        <v>361</v>
      </c>
      <c r="C101" s="2" t="s">
        <v>37</v>
      </c>
      <c r="D101" s="2" t="s">
        <v>29</v>
      </c>
      <c r="E101" s="2" t="s">
        <v>30</v>
      </c>
      <c r="F101" s="4">
        <v>45219</v>
      </c>
      <c r="G101" s="2" t="s">
        <v>21</v>
      </c>
      <c r="H101" s="2" t="s">
        <v>22</v>
      </c>
      <c r="I101" s="9">
        <v>59464944</v>
      </c>
      <c r="J101" s="10">
        <v>516</v>
      </c>
      <c r="K101" s="2" t="s">
        <v>149</v>
      </c>
      <c r="L101" s="2" t="s">
        <v>568</v>
      </c>
      <c r="M101" s="4">
        <v>45324</v>
      </c>
      <c r="N101" s="2" t="s">
        <v>569</v>
      </c>
    </row>
    <row r="102" spans="1:14" s="2" customFormat="1" ht="29" x14ac:dyDescent="0.35">
      <c r="A102" s="11" t="s">
        <v>562</v>
      </c>
      <c r="B102" s="2" t="s">
        <v>563</v>
      </c>
      <c r="C102" s="2" t="s">
        <v>53</v>
      </c>
      <c r="D102" s="2" t="s">
        <v>54</v>
      </c>
      <c r="E102" s="2" t="s">
        <v>564</v>
      </c>
      <c r="F102" s="4">
        <v>45222</v>
      </c>
      <c r="G102" s="2" t="s">
        <v>21</v>
      </c>
      <c r="H102" s="2" t="s">
        <v>22</v>
      </c>
      <c r="I102" s="9">
        <v>74399443</v>
      </c>
      <c r="J102" s="10">
        <v>15420</v>
      </c>
      <c r="K102" s="2" t="s">
        <v>149</v>
      </c>
      <c r="L102" s="2" t="s">
        <v>568</v>
      </c>
      <c r="M102" s="4">
        <v>45328</v>
      </c>
      <c r="N102" s="2" t="s">
        <v>569</v>
      </c>
    </row>
    <row r="103" spans="1:14" s="2" customFormat="1" ht="29" x14ac:dyDescent="0.35">
      <c r="A103" s="11" t="s">
        <v>388</v>
      </c>
      <c r="B103" s="2" t="s">
        <v>389</v>
      </c>
      <c r="C103" s="2" t="s">
        <v>390</v>
      </c>
      <c r="D103" s="2" t="s">
        <v>38</v>
      </c>
      <c r="E103" s="2" t="s">
        <v>391</v>
      </c>
      <c r="F103" s="4">
        <v>45218</v>
      </c>
      <c r="G103" s="2" t="s">
        <v>43</v>
      </c>
      <c r="H103" s="2" t="s">
        <v>22</v>
      </c>
      <c r="I103" s="9">
        <v>41083073</v>
      </c>
      <c r="J103" s="10">
        <v>8145</v>
      </c>
      <c r="K103" s="2" t="s">
        <v>149</v>
      </c>
      <c r="L103" s="2" t="s">
        <v>568</v>
      </c>
      <c r="M103" s="4">
        <v>45329</v>
      </c>
      <c r="N103" s="2" t="s">
        <v>569</v>
      </c>
    </row>
    <row r="104" spans="1:14" x14ac:dyDescent="0.35">
      <c r="A104" s="11" t="s">
        <v>436</v>
      </c>
      <c r="B104" s="2" t="s">
        <v>437</v>
      </c>
      <c r="C104" s="2" t="s">
        <v>34</v>
      </c>
      <c r="D104" s="2" t="s">
        <v>19</v>
      </c>
      <c r="E104" s="2" t="s">
        <v>410</v>
      </c>
      <c r="F104" s="4">
        <v>45218</v>
      </c>
      <c r="G104" s="2" t="s">
        <v>21</v>
      </c>
      <c r="H104" s="20" t="s">
        <v>22</v>
      </c>
      <c r="I104" s="9">
        <v>46616506</v>
      </c>
      <c r="J104" s="10">
        <v>1321</v>
      </c>
      <c r="K104" s="2" t="s">
        <v>149</v>
      </c>
      <c r="L104" s="2" t="s">
        <v>568</v>
      </c>
      <c r="M104" s="21">
        <v>45331</v>
      </c>
      <c r="N104" s="25" t="s">
        <v>569</v>
      </c>
    </row>
    <row r="105" spans="1:14" s="2" customFormat="1" x14ac:dyDescent="0.35">
      <c r="A105" s="11" t="s">
        <v>482</v>
      </c>
      <c r="B105" s="2" t="s">
        <v>483</v>
      </c>
      <c r="C105" s="2" t="s">
        <v>34</v>
      </c>
      <c r="D105" s="2" t="s">
        <v>19</v>
      </c>
      <c r="E105" s="2" t="s">
        <v>484</v>
      </c>
      <c r="F105" s="4">
        <v>45219</v>
      </c>
      <c r="G105" s="2" t="s">
        <v>43</v>
      </c>
      <c r="H105" s="2" t="s">
        <v>22</v>
      </c>
      <c r="I105" s="9">
        <v>36391200</v>
      </c>
      <c r="J105" s="10">
        <v>2757</v>
      </c>
      <c r="K105" s="2" t="s">
        <v>149</v>
      </c>
      <c r="L105" s="2" t="s">
        <v>568</v>
      </c>
      <c r="M105" s="4">
        <v>45331</v>
      </c>
      <c r="N105" s="2" t="s">
        <v>569</v>
      </c>
    </row>
    <row r="106" spans="1:14" s="2" customFormat="1" x14ac:dyDescent="0.35">
      <c r="A106" s="47" t="s">
        <v>570</v>
      </c>
      <c r="B106" s="2" t="s">
        <v>571</v>
      </c>
      <c r="C106" s="2" t="s">
        <v>201</v>
      </c>
      <c r="D106" s="2" t="s">
        <v>101</v>
      </c>
      <c r="E106" s="2" t="s">
        <v>572</v>
      </c>
      <c r="F106" s="4">
        <v>45229</v>
      </c>
      <c r="G106" s="2" t="s">
        <v>21</v>
      </c>
      <c r="H106" s="2">
        <v>1</v>
      </c>
      <c r="I106" s="9">
        <v>187980521</v>
      </c>
      <c r="J106" s="10">
        <v>3109</v>
      </c>
      <c r="K106" s="2" t="s">
        <v>24</v>
      </c>
      <c r="L106" s="2" t="s">
        <v>568</v>
      </c>
      <c r="M106" s="4">
        <v>45335</v>
      </c>
      <c r="N106" s="2" t="s">
        <v>125</v>
      </c>
    </row>
    <row r="107" spans="1:14" s="2" customFormat="1" ht="29" x14ac:dyDescent="0.35">
      <c r="A107" s="47" t="s">
        <v>502</v>
      </c>
      <c r="B107" s="2" t="s">
        <v>503</v>
      </c>
      <c r="C107" s="2" t="s">
        <v>34</v>
      </c>
      <c r="D107" s="2" t="s">
        <v>19</v>
      </c>
      <c r="E107" s="2" t="s">
        <v>226</v>
      </c>
      <c r="F107" s="4">
        <v>45229</v>
      </c>
      <c r="G107" s="2" t="s">
        <v>94</v>
      </c>
      <c r="H107" s="2">
        <v>1</v>
      </c>
      <c r="I107" s="9">
        <v>37245026</v>
      </c>
      <c r="J107" s="10">
        <v>4029</v>
      </c>
      <c r="K107" s="2" t="s">
        <v>24</v>
      </c>
      <c r="L107" s="2" t="s">
        <v>568</v>
      </c>
      <c r="M107" s="4">
        <v>45345</v>
      </c>
      <c r="N107" s="2" t="s">
        <v>569</v>
      </c>
    </row>
    <row r="108" spans="1:14" ht="29" x14ac:dyDescent="0.35">
      <c r="A108" s="11" t="s">
        <v>392</v>
      </c>
      <c r="B108" s="2" t="s">
        <v>393</v>
      </c>
      <c r="C108" s="2" t="s">
        <v>394</v>
      </c>
      <c r="D108" s="2" t="s">
        <v>29</v>
      </c>
      <c r="E108" s="2" t="s">
        <v>30</v>
      </c>
      <c r="F108" s="4">
        <v>45229</v>
      </c>
      <c r="G108" s="2" t="s">
        <v>21</v>
      </c>
      <c r="H108" s="2">
        <v>6</v>
      </c>
      <c r="I108" s="9">
        <v>1437987530</v>
      </c>
      <c r="J108" s="10">
        <v>49180</v>
      </c>
      <c r="K108" s="2" t="s">
        <v>24</v>
      </c>
      <c r="L108" s="2" t="s">
        <v>568</v>
      </c>
      <c r="M108" s="4">
        <v>45345</v>
      </c>
      <c r="N108" s="25" t="s">
        <v>569</v>
      </c>
    </row>
    <row r="109" spans="1:14" s="2" customFormat="1" x14ac:dyDescent="0.35">
      <c r="A109" s="11" t="s">
        <v>384</v>
      </c>
      <c r="B109" s="2" t="s">
        <v>385</v>
      </c>
      <c r="C109" s="2" t="s">
        <v>386</v>
      </c>
      <c r="D109" s="2" t="s">
        <v>38</v>
      </c>
      <c r="E109" s="2" t="s">
        <v>387</v>
      </c>
      <c r="F109" s="4">
        <v>45244</v>
      </c>
      <c r="G109" s="2" t="s">
        <v>21</v>
      </c>
      <c r="H109" s="2" t="s">
        <v>22</v>
      </c>
      <c r="I109" s="9">
        <v>17874715</v>
      </c>
      <c r="J109" s="10">
        <v>507</v>
      </c>
      <c r="K109" s="2" t="s">
        <v>24</v>
      </c>
      <c r="L109" s="2" t="s">
        <v>568</v>
      </c>
      <c r="M109" s="4">
        <v>45348</v>
      </c>
      <c r="N109" s="2" t="s">
        <v>569</v>
      </c>
    </row>
    <row r="110" spans="1:14" s="2" customFormat="1" x14ac:dyDescent="0.35">
      <c r="A110" s="11" t="s">
        <v>430</v>
      </c>
      <c r="B110" s="2" t="s">
        <v>431</v>
      </c>
      <c r="C110" s="2" t="s">
        <v>18</v>
      </c>
      <c r="D110" s="2" t="s">
        <v>101</v>
      </c>
      <c r="E110" s="2" t="s">
        <v>432</v>
      </c>
      <c r="F110" s="4">
        <v>45361</v>
      </c>
      <c r="G110" s="2" t="s">
        <v>21</v>
      </c>
      <c r="H110" s="2" t="s">
        <v>22</v>
      </c>
      <c r="I110" s="9">
        <v>40307146</v>
      </c>
      <c r="J110" s="10">
        <v>1821</v>
      </c>
      <c r="K110" s="2" t="s">
        <v>24</v>
      </c>
      <c r="L110" s="2" t="s">
        <v>568</v>
      </c>
      <c r="M110" s="4">
        <v>45417</v>
      </c>
      <c r="N110" s="2" t="s">
        <v>569</v>
      </c>
    </row>
    <row r="111" spans="1:14" ht="29" x14ac:dyDescent="0.35">
      <c r="A111" s="11" t="s">
        <v>415</v>
      </c>
      <c r="B111" s="2" t="s">
        <v>416</v>
      </c>
      <c r="C111" s="2" t="s">
        <v>306</v>
      </c>
      <c r="D111" s="2" t="s">
        <v>38</v>
      </c>
      <c r="E111" s="2" t="s">
        <v>86</v>
      </c>
      <c r="F111" s="4">
        <v>45335</v>
      </c>
      <c r="G111" s="2" t="s">
        <v>21</v>
      </c>
      <c r="H111" s="2" t="s">
        <v>22</v>
      </c>
      <c r="I111" s="9">
        <v>595497776</v>
      </c>
      <c r="J111" s="10">
        <v>22576</v>
      </c>
      <c r="K111" s="2" t="s">
        <v>149</v>
      </c>
      <c r="L111" s="2" t="s">
        <v>568</v>
      </c>
      <c r="M111" s="21">
        <v>45442</v>
      </c>
      <c r="N111" s="25" t="s">
        <v>569</v>
      </c>
    </row>
    <row r="112" spans="1:14" ht="43.5" x14ac:dyDescent="0.35">
      <c r="A112" s="11" t="s">
        <v>422</v>
      </c>
      <c r="B112" s="2" t="s">
        <v>423</v>
      </c>
      <c r="C112" s="2" t="s">
        <v>53</v>
      </c>
      <c r="D112" s="2" t="s">
        <v>54</v>
      </c>
      <c r="E112" s="2" t="s">
        <v>424</v>
      </c>
      <c r="F112" s="4">
        <v>45367</v>
      </c>
      <c r="G112" s="2" t="s">
        <v>21</v>
      </c>
      <c r="H112" s="2">
        <v>6</v>
      </c>
      <c r="I112" s="9">
        <v>638272612</v>
      </c>
      <c r="J112" s="10">
        <v>29233</v>
      </c>
      <c r="K112" s="2" t="s">
        <v>24</v>
      </c>
      <c r="L112" s="2" t="s">
        <v>568</v>
      </c>
      <c r="M112" s="4">
        <v>45483</v>
      </c>
      <c r="N112" s="25" t="s">
        <v>569</v>
      </c>
    </row>
    <row r="113" spans="1:14" s="2" customFormat="1" x14ac:dyDescent="0.35">
      <c r="A113" s="11" t="s">
        <v>438</v>
      </c>
      <c r="B113" s="2" t="s">
        <v>439</v>
      </c>
      <c r="C113" s="2" t="s">
        <v>109</v>
      </c>
      <c r="D113" s="2" t="s">
        <v>110</v>
      </c>
      <c r="E113" s="2" t="s">
        <v>30</v>
      </c>
      <c r="F113" s="4">
        <v>45429</v>
      </c>
      <c r="G113" s="2" t="s">
        <v>21</v>
      </c>
      <c r="H113" s="2" t="s">
        <v>22</v>
      </c>
      <c r="I113" s="5">
        <v>59343809</v>
      </c>
      <c r="J113" s="6">
        <v>1344</v>
      </c>
      <c r="K113" s="2" t="s">
        <v>31</v>
      </c>
      <c r="L113" s="2" t="s">
        <v>568</v>
      </c>
      <c r="M113" s="4">
        <v>45511</v>
      </c>
      <c r="N113" s="2" t="s">
        <v>569</v>
      </c>
    </row>
    <row r="114" spans="1:14" s="2" customFormat="1" x14ac:dyDescent="0.35">
      <c r="A114" s="11" t="s">
        <v>463</v>
      </c>
      <c r="B114" s="2" t="s">
        <v>464</v>
      </c>
      <c r="C114" s="2" t="s">
        <v>37</v>
      </c>
      <c r="D114" s="2" t="s">
        <v>38</v>
      </c>
      <c r="E114" s="2" t="s">
        <v>465</v>
      </c>
      <c r="F114" s="4">
        <v>45429</v>
      </c>
      <c r="G114" s="2" t="s">
        <v>21</v>
      </c>
      <c r="H114" s="2" t="s">
        <v>22</v>
      </c>
      <c r="I114" s="5">
        <v>42214659</v>
      </c>
      <c r="J114" s="6">
        <v>850</v>
      </c>
      <c r="K114" s="2" t="s">
        <v>31</v>
      </c>
      <c r="L114" s="2" t="s">
        <v>568</v>
      </c>
      <c r="M114" s="4">
        <v>45544</v>
      </c>
      <c r="N114" s="2" t="s">
        <v>569</v>
      </c>
    </row>
    <row r="115" spans="1:14" x14ac:dyDescent="0.35">
      <c r="A115" s="36" t="s">
        <v>478</v>
      </c>
      <c r="B115" s="25" t="s">
        <v>479</v>
      </c>
      <c r="C115" s="2" t="s">
        <v>78</v>
      </c>
      <c r="D115" s="2" t="s">
        <v>38</v>
      </c>
      <c r="E115" s="2" t="s">
        <v>218</v>
      </c>
      <c r="F115" s="4">
        <v>45475</v>
      </c>
      <c r="G115" s="2" t="s">
        <v>21</v>
      </c>
      <c r="H115" s="2" t="s">
        <v>22</v>
      </c>
      <c r="I115" s="9">
        <v>1176573</v>
      </c>
      <c r="J115" s="10">
        <v>170</v>
      </c>
      <c r="K115" s="2" t="s">
        <v>31</v>
      </c>
      <c r="L115" s="2" t="s">
        <v>568</v>
      </c>
      <c r="M115" s="4">
        <v>45560</v>
      </c>
      <c r="N115" s="25" t="s">
        <v>569</v>
      </c>
    </row>
    <row r="116" spans="1:14" x14ac:dyDescent="0.35">
      <c r="A116" s="13" t="s">
        <v>417</v>
      </c>
      <c r="B116" s="25" t="s">
        <v>418</v>
      </c>
      <c r="C116" s="2" t="s">
        <v>37</v>
      </c>
      <c r="D116" s="2" t="s">
        <v>38</v>
      </c>
      <c r="E116" s="2" t="s">
        <v>419</v>
      </c>
      <c r="F116" s="4">
        <v>45469</v>
      </c>
      <c r="G116" s="2" t="s">
        <v>43</v>
      </c>
      <c r="H116" s="2" t="s">
        <v>22</v>
      </c>
      <c r="I116" s="9">
        <v>69676216</v>
      </c>
      <c r="J116" s="10">
        <v>3318</v>
      </c>
      <c r="K116" s="2" t="s">
        <v>31</v>
      </c>
      <c r="L116" s="2" t="s">
        <v>568</v>
      </c>
      <c r="M116" s="4">
        <v>45562</v>
      </c>
      <c r="N116" s="25" t="s">
        <v>569</v>
      </c>
    </row>
    <row r="117" spans="1:14" x14ac:dyDescent="0.35">
      <c r="A117" s="11" t="s">
        <v>32</v>
      </c>
      <c r="B117" s="2" t="s">
        <v>33</v>
      </c>
      <c r="C117" s="2" t="s">
        <v>34</v>
      </c>
      <c r="D117" s="2" t="s">
        <v>19</v>
      </c>
      <c r="E117" s="2" t="s">
        <v>30</v>
      </c>
      <c r="F117" s="4">
        <v>45489</v>
      </c>
      <c r="G117" s="2" t="s">
        <v>21</v>
      </c>
      <c r="H117" s="2" t="s">
        <v>22</v>
      </c>
      <c r="I117" s="5">
        <v>121268514</v>
      </c>
      <c r="J117" s="6">
        <v>7588</v>
      </c>
      <c r="K117" s="2" t="s">
        <v>31</v>
      </c>
      <c r="L117" s="2" t="s">
        <v>568</v>
      </c>
      <c r="M117" s="35">
        <v>45572</v>
      </c>
      <c r="N117" s="25" t="s">
        <v>569</v>
      </c>
    </row>
    <row r="118" spans="1:14" x14ac:dyDescent="0.35">
      <c r="A118" s="36" t="s">
        <v>425</v>
      </c>
      <c r="B118" s="25" t="s">
        <v>426</v>
      </c>
      <c r="C118" s="2" t="s">
        <v>34</v>
      </c>
      <c r="D118" s="2" t="s">
        <v>19</v>
      </c>
      <c r="E118" s="2" t="s">
        <v>180</v>
      </c>
      <c r="F118" s="4">
        <v>45475</v>
      </c>
      <c r="G118" s="2" t="s">
        <v>21</v>
      </c>
      <c r="H118" s="2" t="s">
        <v>22</v>
      </c>
      <c r="I118" s="9">
        <v>16198274</v>
      </c>
      <c r="J118" s="10">
        <v>1600</v>
      </c>
      <c r="K118" s="2" t="s">
        <v>31</v>
      </c>
      <c r="L118" s="2" t="s">
        <v>568</v>
      </c>
      <c r="M118" s="4">
        <v>45574</v>
      </c>
      <c r="N118" s="25" t="s">
        <v>569</v>
      </c>
    </row>
    <row r="119" spans="1:14" ht="29" x14ac:dyDescent="0.35">
      <c r="A119" s="36" t="s">
        <v>475</v>
      </c>
      <c r="B119" s="25" t="s">
        <v>476</v>
      </c>
      <c r="C119" s="2" t="s">
        <v>78</v>
      </c>
      <c r="D119" s="2" t="s">
        <v>38</v>
      </c>
      <c r="E119" s="2" t="s">
        <v>477</v>
      </c>
      <c r="F119" s="4">
        <v>45474</v>
      </c>
      <c r="G119" s="2" t="s">
        <v>21</v>
      </c>
      <c r="H119" s="2" t="s">
        <v>22</v>
      </c>
      <c r="I119" s="9">
        <v>8313245</v>
      </c>
      <c r="J119" s="10">
        <v>296</v>
      </c>
      <c r="K119" s="2" t="s">
        <v>31</v>
      </c>
      <c r="L119" s="2" t="s">
        <v>568</v>
      </c>
      <c r="M119" s="4">
        <v>45583</v>
      </c>
      <c r="N119" s="25" t="s">
        <v>569</v>
      </c>
    </row>
    <row r="120" spans="1:14" x14ac:dyDescent="0.35">
      <c r="A120" s="36" t="s">
        <v>447</v>
      </c>
      <c r="B120" s="25" t="s">
        <v>448</v>
      </c>
      <c r="C120" s="2" t="s">
        <v>138</v>
      </c>
      <c r="D120" s="2" t="s">
        <v>38</v>
      </c>
      <c r="E120" s="2" t="s">
        <v>72</v>
      </c>
      <c r="F120" s="4">
        <v>45484</v>
      </c>
      <c r="G120" s="2" t="s">
        <v>21</v>
      </c>
      <c r="H120" s="2" t="s">
        <v>22</v>
      </c>
      <c r="I120" s="9">
        <v>55618248</v>
      </c>
      <c r="J120" s="10">
        <v>1460</v>
      </c>
      <c r="K120" s="2" t="s">
        <v>31</v>
      </c>
      <c r="L120" s="2" t="s">
        <v>568</v>
      </c>
      <c r="M120" s="4">
        <v>45589</v>
      </c>
      <c r="N120" s="25" t="s">
        <v>569</v>
      </c>
    </row>
    <row r="121" spans="1:14" s="2" customFormat="1" ht="29" x14ac:dyDescent="0.35">
      <c r="A121" s="11" t="s">
        <v>469</v>
      </c>
      <c r="B121" s="2" t="s">
        <v>470</v>
      </c>
      <c r="C121" s="2" t="s">
        <v>471</v>
      </c>
      <c r="D121" s="2" t="s">
        <v>38</v>
      </c>
      <c r="E121" s="2" t="s">
        <v>472</v>
      </c>
      <c r="F121" s="4">
        <v>45498</v>
      </c>
      <c r="G121" s="2" t="s">
        <v>43</v>
      </c>
      <c r="H121" s="2" t="s">
        <v>22</v>
      </c>
      <c r="I121" s="9">
        <v>101172454</v>
      </c>
      <c r="J121" s="10">
        <v>1722</v>
      </c>
      <c r="K121" s="2" t="s">
        <v>31</v>
      </c>
      <c r="L121" s="2" t="s">
        <v>568</v>
      </c>
      <c r="M121" s="4">
        <v>45593</v>
      </c>
      <c r="N121" s="2" t="s">
        <v>569</v>
      </c>
    </row>
    <row r="122" spans="1:14" s="2" customFormat="1" x14ac:dyDescent="0.35">
      <c r="A122" s="11" t="s">
        <v>433</v>
      </c>
      <c r="B122" s="2" t="s">
        <v>434</v>
      </c>
      <c r="C122" s="2" t="s">
        <v>435</v>
      </c>
      <c r="D122" s="2" t="s">
        <v>38</v>
      </c>
      <c r="E122" s="2" t="s">
        <v>139</v>
      </c>
      <c r="F122" s="4">
        <v>45503</v>
      </c>
      <c r="G122" s="2" t="s">
        <v>21</v>
      </c>
      <c r="H122" s="2" t="s">
        <v>22</v>
      </c>
      <c r="I122" s="9">
        <v>103323036</v>
      </c>
      <c r="J122" s="10">
        <v>5834</v>
      </c>
      <c r="K122" s="2" t="s">
        <v>31</v>
      </c>
      <c r="L122" s="2" t="s">
        <v>568</v>
      </c>
      <c r="M122" s="4">
        <v>45594</v>
      </c>
      <c r="N122" s="2" t="s">
        <v>569</v>
      </c>
    </row>
    <row r="123" spans="1:14" s="2" customFormat="1" x14ac:dyDescent="0.35">
      <c r="A123" s="11" t="s">
        <v>451</v>
      </c>
      <c r="B123" s="2" t="s">
        <v>452</v>
      </c>
      <c r="C123" s="2" t="s">
        <v>453</v>
      </c>
      <c r="D123" s="2" t="s">
        <v>38</v>
      </c>
      <c r="E123" s="2" t="s">
        <v>242</v>
      </c>
      <c r="F123" s="4">
        <v>45498</v>
      </c>
      <c r="G123" s="2" t="s">
        <v>43</v>
      </c>
      <c r="H123" s="2" t="s">
        <v>22</v>
      </c>
      <c r="I123" s="9">
        <v>76798108</v>
      </c>
      <c r="J123" s="10">
        <v>6461</v>
      </c>
      <c r="K123" s="2" t="s">
        <v>31</v>
      </c>
      <c r="L123" s="2" t="s">
        <v>568</v>
      </c>
      <c r="M123" s="4">
        <v>45595</v>
      </c>
      <c r="N123" s="2" t="s">
        <v>569</v>
      </c>
    </row>
    <row r="124" spans="1:14" ht="29" x14ac:dyDescent="0.35">
      <c r="A124" s="11" t="s">
        <v>583</v>
      </c>
      <c r="B124" s="2" t="s">
        <v>584</v>
      </c>
      <c r="C124" s="2" t="s">
        <v>585</v>
      </c>
      <c r="D124" s="2" t="s">
        <v>101</v>
      </c>
      <c r="E124" s="2" t="s">
        <v>383</v>
      </c>
      <c r="F124" s="4">
        <v>45490</v>
      </c>
      <c r="G124" s="2" t="s">
        <v>21</v>
      </c>
      <c r="H124" s="2" t="s">
        <v>22</v>
      </c>
      <c r="I124" s="5">
        <v>157053148</v>
      </c>
      <c r="J124" s="6">
        <v>7872</v>
      </c>
      <c r="K124" s="2" t="s">
        <v>31</v>
      </c>
      <c r="L124" s="2" t="s">
        <v>568</v>
      </c>
      <c r="M124" s="35">
        <v>45596</v>
      </c>
      <c r="N124" s="25" t="s">
        <v>125</v>
      </c>
    </row>
    <row r="125" spans="1:14" x14ac:dyDescent="0.35">
      <c r="A125" s="11" t="s">
        <v>449</v>
      </c>
      <c r="B125" s="2" t="s">
        <v>450</v>
      </c>
      <c r="C125" s="2" t="s">
        <v>34</v>
      </c>
      <c r="D125" s="2" t="s">
        <v>19</v>
      </c>
      <c r="E125" s="2" t="s">
        <v>248</v>
      </c>
      <c r="F125" s="4">
        <v>45488</v>
      </c>
      <c r="G125" s="2" t="s">
        <v>21</v>
      </c>
      <c r="H125" s="2" t="s">
        <v>22</v>
      </c>
      <c r="I125" s="5">
        <v>100905325</v>
      </c>
      <c r="J125" s="6">
        <v>3453</v>
      </c>
      <c r="K125" s="2" t="s">
        <v>31</v>
      </c>
      <c r="L125" s="2" t="s">
        <v>568</v>
      </c>
      <c r="M125" s="35">
        <v>45603</v>
      </c>
      <c r="N125" s="25" t="s">
        <v>569</v>
      </c>
    </row>
    <row r="126" spans="1:14" s="2" customFormat="1" ht="29" x14ac:dyDescent="0.35">
      <c r="A126" s="11" t="s">
        <v>473</v>
      </c>
      <c r="B126" s="2" t="s">
        <v>474</v>
      </c>
      <c r="C126" s="2" t="s">
        <v>34</v>
      </c>
      <c r="D126" s="2" t="s">
        <v>54</v>
      </c>
      <c r="E126" s="2" t="s">
        <v>139</v>
      </c>
      <c r="F126" s="4">
        <v>45503</v>
      </c>
      <c r="G126" s="2" t="s">
        <v>21</v>
      </c>
      <c r="H126" s="2" t="s">
        <v>22</v>
      </c>
      <c r="I126" s="9">
        <v>19051321</v>
      </c>
      <c r="J126" s="10">
        <v>7279</v>
      </c>
      <c r="K126" s="2" t="s">
        <v>31</v>
      </c>
      <c r="L126" s="2" t="s">
        <v>568</v>
      </c>
      <c r="M126" s="4">
        <v>45604</v>
      </c>
      <c r="N126" s="2" t="s">
        <v>569</v>
      </c>
    </row>
    <row r="127" spans="1:14" s="2" customFormat="1" x14ac:dyDescent="0.35">
      <c r="A127" s="11" t="s">
        <v>500</v>
      </c>
      <c r="B127" s="2" t="s">
        <v>501</v>
      </c>
      <c r="C127" s="2" t="s">
        <v>34</v>
      </c>
      <c r="D127" s="2" t="s">
        <v>19</v>
      </c>
      <c r="E127" s="2" t="s">
        <v>410</v>
      </c>
      <c r="F127" s="4">
        <v>45497</v>
      </c>
      <c r="G127" s="2" t="s">
        <v>21</v>
      </c>
      <c r="H127" s="2" t="s">
        <v>22</v>
      </c>
      <c r="I127" s="9">
        <v>104097181</v>
      </c>
      <c r="J127" s="10">
        <v>1437</v>
      </c>
      <c r="K127" s="2" t="s">
        <v>31</v>
      </c>
      <c r="L127" s="2" t="s">
        <v>568</v>
      </c>
      <c r="M127" s="4">
        <v>45609</v>
      </c>
      <c r="N127" s="2" t="s">
        <v>569</v>
      </c>
    </row>
    <row r="128" spans="1:14" s="2" customFormat="1" ht="43.5" x14ac:dyDescent="0.35">
      <c r="A128" s="47" t="s">
        <v>457</v>
      </c>
      <c r="B128" s="2" t="s">
        <v>458</v>
      </c>
      <c r="C128" s="2" t="s">
        <v>34</v>
      </c>
      <c r="D128" s="2" t="s">
        <v>19</v>
      </c>
      <c r="E128" s="2" t="s">
        <v>459</v>
      </c>
      <c r="F128" s="4">
        <v>45518</v>
      </c>
      <c r="G128" s="2" t="s">
        <v>21</v>
      </c>
      <c r="H128" s="2">
        <v>5</v>
      </c>
      <c r="I128" s="9">
        <v>128137843</v>
      </c>
      <c r="J128" s="10">
        <v>2759</v>
      </c>
      <c r="K128" s="2" t="s">
        <v>24</v>
      </c>
      <c r="L128" s="4" t="s">
        <v>568</v>
      </c>
      <c r="M128" s="4">
        <v>45623</v>
      </c>
      <c r="N128" s="2" t="s">
        <v>569</v>
      </c>
    </row>
    <row r="129" spans="1:14" ht="29" x14ac:dyDescent="0.35">
      <c r="A129" s="36" t="s">
        <v>119</v>
      </c>
      <c r="B129" s="2" t="s">
        <v>120</v>
      </c>
      <c r="C129" s="2" t="s">
        <v>34</v>
      </c>
      <c r="D129" s="2" t="s">
        <v>19</v>
      </c>
      <c r="E129" s="2" t="s">
        <v>121</v>
      </c>
      <c r="F129" s="4">
        <v>45574</v>
      </c>
      <c r="G129" s="2" t="s">
        <v>21</v>
      </c>
      <c r="H129" s="2" t="s">
        <v>22</v>
      </c>
      <c r="I129" s="9">
        <v>89984587</v>
      </c>
      <c r="J129" s="10">
        <v>3609</v>
      </c>
      <c r="K129" s="2" t="s">
        <v>31</v>
      </c>
      <c r="L129" s="2" t="s">
        <v>568</v>
      </c>
      <c r="M129" s="4">
        <v>45663</v>
      </c>
      <c r="N129" s="25" t="s">
        <v>569</v>
      </c>
    </row>
    <row r="130" spans="1:14" x14ac:dyDescent="0.35">
      <c r="A130" s="36" t="s">
        <v>498</v>
      </c>
      <c r="B130" s="25" t="s">
        <v>499</v>
      </c>
      <c r="C130" s="2" t="s">
        <v>85</v>
      </c>
      <c r="D130" s="2" t="s">
        <v>38</v>
      </c>
      <c r="E130" s="2" t="s">
        <v>72</v>
      </c>
      <c r="F130" s="4">
        <v>45568</v>
      </c>
      <c r="G130" s="2" t="s">
        <v>21</v>
      </c>
      <c r="H130" s="2" t="s">
        <v>22</v>
      </c>
      <c r="I130" s="9">
        <v>4980807</v>
      </c>
      <c r="J130" s="10">
        <v>211</v>
      </c>
      <c r="K130" s="2" t="s">
        <v>31</v>
      </c>
      <c r="L130" s="2" t="s">
        <v>568</v>
      </c>
      <c r="M130" s="4">
        <v>45673</v>
      </c>
      <c r="N130" s="25" t="s">
        <v>569</v>
      </c>
    </row>
    <row r="131" spans="1:14" x14ac:dyDescent="0.35">
      <c r="A131" s="36" t="s">
        <v>522</v>
      </c>
      <c r="B131" s="2" t="s">
        <v>523</v>
      </c>
      <c r="C131" s="2" t="s">
        <v>37</v>
      </c>
      <c r="D131" s="2" t="s">
        <v>38</v>
      </c>
      <c r="E131" s="2" t="s">
        <v>524</v>
      </c>
      <c r="F131" s="4">
        <v>45569</v>
      </c>
      <c r="G131" s="2" t="s">
        <v>21</v>
      </c>
      <c r="H131" s="2" t="s">
        <v>22</v>
      </c>
      <c r="I131" s="9">
        <v>15303348</v>
      </c>
      <c r="J131" s="10">
        <v>1080</v>
      </c>
      <c r="K131" s="2" t="s">
        <v>31</v>
      </c>
      <c r="L131" s="2" t="s">
        <v>568</v>
      </c>
      <c r="M131" s="4">
        <v>45674</v>
      </c>
      <c r="N131" s="25" t="s">
        <v>569</v>
      </c>
    </row>
    <row r="132" spans="1:14" ht="29" x14ac:dyDescent="0.35">
      <c r="A132" s="36" t="s">
        <v>492</v>
      </c>
      <c r="B132" s="2" t="s">
        <v>493</v>
      </c>
      <c r="C132" s="2" t="s">
        <v>494</v>
      </c>
      <c r="D132" s="2" t="s">
        <v>38</v>
      </c>
      <c r="E132" s="2" t="s">
        <v>495</v>
      </c>
      <c r="F132" s="4">
        <v>45573</v>
      </c>
      <c r="G132" s="2" t="s">
        <v>43</v>
      </c>
      <c r="H132" s="2" t="s">
        <v>22</v>
      </c>
      <c r="I132" s="9">
        <v>18760079</v>
      </c>
      <c r="J132" s="10">
        <v>984</v>
      </c>
      <c r="K132" s="2" t="s">
        <v>31</v>
      </c>
      <c r="L132" s="2" t="s">
        <v>568</v>
      </c>
      <c r="M132" s="4">
        <v>45685</v>
      </c>
      <c r="N132" s="25" t="s">
        <v>569</v>
      </c>
    </row>
    <row r="133" spans="1:14" s="2" customFormat="1" x14ac:dyDescent="0.35">
      <c r="A133" s="11" t="s">
        <v>511</v>
      </c>
      <c r="B133" s="2" t="s">
        <v>512</v>
      </c>
      <c r="C133" s="2" t="s">
        <v>138</v>
      </c>
      <c r="D133" s="2" t="s">
        <v>38</v>
      </c>
      <c r="E133" s="2" t="s">
        <v>282</v>
      </c>
      <c r="F133" s="4">
        <v>45596</v>
      </c>
      <c r="G133" s="2" t="s">
        <v>21</v>
      </c>
      <c r="H133" s="2" t="s">
        <v>22</v>
      </c>
      <c r="I133" s="9">
        <v>32076873</v>
      </c>
      <c r="J133" s="10">
        <v>641</v>
      </c>
      <c r="K133" s="2" t="s">
        <v>31</v>
      </c>
      <c r="L133" s="2" t="s">
        <v>568</v>
      </c>
      <c r="M133" s="4">
        <v>45693</v>
      </c>
      <c r="N133" s="2" t="s">
        <v>569</v>
      </c>
    </row>
    <row r="134" spans="1:14" s="2" customFormat="1" ht="29" x14ac:dyDescent="0.35">
      <c r="A134" s="11" t="s">
        <v>515</v>
      </c>
      <c r="B134" s="2" t="s">
        <v>516</v>
      </c>
      <c r="C134" s="2" t="s">
        <v>71</v>
      </c>
      <c r="D134" s="2" t="s">
        <v>38</v>
      </c>
      <c r="E134" s="2" t="s">
        <v>64</v>
      </c>
      <c r="F134" s="4">
        <v>45608</v>
      </c>
      <c r="G134" s="2" t="s">
        <v>43</v>
      </c>
      <c r="H134" s="2" t="s">
        <v>22</v>
      </c>
      <c r="I134" s="9">
        <v>40322338</v>
      </c>
      <c r="J134" s="10">
        <v>1483</v>
      </c>
      <c r="K134" s="2" t="s">
        <v>31</v>
      </c>
      <c r="L134" s="2" t="s">
        <v>568</v>
      </c>
      <c r="M134" s="4">
        <v>45693</v>
      </c>
      <c r="N134" s="2" t="s">
        <v>569</v>
      </c>
    </row>
    <row r="135" spans="1:14" s="2" customFormat="1" ht="43.5" x14ac:dyDescent="0.35">
      <c r="A135" s="11" t="s">
        <v>485</v>
      </c>
      <c r="B135" s="2" t="s">
        <v>486</v>
      </c>
      <c r="C135" s="2" t="s">
        <v>487</v>
      </c>
      <c r="D135" s="2" t="s">
        <v>38</v>
      </c>
      <c r="E135" s="2" t="s">
        <v>488</v>
      </c>
      <c r="F135" s="4">
        <v>45602</v>
      </c>
      <c r="G135" s="2" t="s">
        <v>21</v>
      </c>
      <c r="H135" s="2" t="s">
        <v>22</v>
      </c>
      <c r="I135" s="9">
        <v>10618121</v>
      </c>
      <c r="J135" s="10">
        <v>580</v>
      </c>
      <c r="K135" s="2" t="s">
        <v>31</v>
      </c>
      <c r="L135" s="2" t="s">
        <v>568</v>
      </c>
      <c r="M135" s="4">
        <v>45708</v>
      </c>
      <c r="N135" s="2" t="s">
        <v>569</v>
      </c>
    </row>
    <row r="136" spans="1:14" s="2" customFormat="1" ht="29" x14ac:dyDescent="0.35">
      <c r="A136" s="11" t="s">
        <v>586</v>
      </c>
      <c r="B136" s="2" t="s">
        <v>587</v>
      </c>
      <c r="C136" s="2" t="s">
        <v>255</v>
      </c>
      <c r="D136" s="2" t="s">
        <v>38</v>
      </c>
      <c r="E136" s="2" t="s">
        <v>588</v>
      </c>
      <c r="F136" s="4">
        <v>45608</v>
      </c>
      <c r="G136" s="2" t="s">
        <v>21</v>
      </c>
      <c r="H136" s="2" t="s">
        <v>22</v>
      </c>
      <c r="I136" s="9">
        <v>8440361</v>
      </c>
      <c r="J136" s="10">
        <v>202</v>
      </c>
      <c r="K136" s="2" t="s">
        <v>31</v>
      </c>
      <c r="L136" s="2" t="s">
        <v>568</v>
      </c>
      <c r="M136" s="4">
        <v>45713</v>
      </c>
      <c r="N136" s="2" t="s">
        <v>125</v>
      </c>
    </row>
    <row r="137" spans="1:14" s="2" customFormat="1" ht="29" x14ac:dyDescent="0.35">
      <c r="A137" s="11" t="s">
        <v>460</v>
      </c>
      <c r="B137" s="2" t="s">
        <v>461</v>
      </c>
      <c r="C137" s="2" t="s">
        <v>53</v>
      </c>
      <c r="D137" s="2" t="s">
        <v>54</v>
      </c>
      <c r="E137" s="2" t="s">
        <v>462</v>
      </c>
      <c r="F137" s="4">
        <v>45604</v>
      </c>
      <c r="G137" s="2" t="s">
        <v>21</v>
      </c>
      <c r="H137" s="2" t="s">
        <v>22</v>
      </c>
      <c r="I137" s="9">
        <v>125548928</v>
      </c>
      <c r="J137" s="10">
        <v>5546</v>
      </c>
      <c r="K137" s="2" t="s">
        <v>31</v>
      </c>
      <c r="L137" s="2" t="s">
        <v>568</v>
      </c>
      <c r="M137" s="4">
        <v>45721</v>
      </c>
      <c r="N137" s="2" t="s">
        <v>569</v>
      </c>
    </row>
    <row r="138" spans="1:14" x14ac:dyDescent="0.35">
      <c r="A138" s="36" t="s">
        <v>525</v>
      </c>
      <c r="B138" s="25" t="s">
        <v>526</v>
      </c>
      <c r="C138" s="2" t="s">
        <v>53</v>
      </c>
      <c r="D138" s="2" t="s">
        <v>54</v>
      </c>
      <c r="E138" s="2" t="s">
        <v>58</v>
      </c>
      <c r="F138" s="4">
        <v>45637</v>
      </c>
      <c r="G138" s="2" t="s">
        <v>21</v>
      </c>
      <c r="H138" s="2" t="s">
        <v>22</v>
      </c>
      <c r="I138" s="5">
        <v>114898509</v>
      </c>
      <c r="J138" s="6">
        <v>3824</v>
      </c>
      <c r="K138" s="2" t="s">
        <v>31</v>
      </c>
      <c r="L138" s="2" t="s">
        <v>568</v>
      </c>
      <c r="M138" s="4">
        <v>45737</v>
      </c>
      <c r="N138" s="25" t="s">
        <v>569</v>
      </c>
    </row>
    <row r="139" spans="1:14" s="2" customFormat="1" x14ac:dyDescent="0.35">
      <c r="A139" s="11" t="s">
        <v>513</v>
      </c>
      <c r="B139" s="2" t="s">
        <v>514</v>
      </c>
      <c r="C139" s="2" t="s">
        <v>138</v>
      </c>
      <c r="D139" s="2" t="s">
        <v>38</v>
      </c>
      <c r="E139" s="2" t="s">
        <v>288</v>
      </c>
      <c r="F139" s="4">
        <v>45622</v>
      </c>
      <c r="G139" s="2" t="s">
        <v>43</v>
      </c>
      <c r="H139" s="2" t="s">
        <v>22</v>
      </c>
      <c r="I139" s="9">
        <v>63023641</v>
      </c>
      <c r="J139" s="10">
        <v>574</v>
      </c>
      <c r="K139" s="2" t="s">
        <v>31</v>
      </c>
      <c r="L139" s="2" t="s">
        <v>568</v>
      </c>
      <c r="M139" s="4">
        <v>45737</v>
      </c>
      <c r="N139" s="2" t="s">
        <v>569</v>
      </c>
    </row>
    <row r="140" spans="1:14" ht="29" x14ac:dyDescent="0.35">
      <c r="A140" s="36" t="s">
        <v>16</v>
      </c>
      <c r="B140" s="25" t="s">
        <v>17</v>
      </c>
      <c r="C140" s="2" t="s">
        <v>18</v>
      </c>
      <c r="D140" s="2" t="s">
        <v>19</v>
      </c>
      <c r="E140" s="2" t="s">
        <v>20</v>
      </c>
      <c r="F140" s="4">
        <v>45636</v>
      </c>
      <c r="G140" s="2" t="s">
        <v>21</v>
      </c>
      <c r="H140" s="2" t="s">
        <v>22</v>
      </c>
      <c r="I140" s="5">
        <v>32675216</v>
      </c>
      <c r="J140" s="6">
        <v>3358</v>
      </c>
      <c r="K140" s="2" t="s">
        <v>31</v>
      </c>
      <c r="L140" s="2" t="s">
        <v>568</v>
      </c>
      <c r="M140" s="4">
        <v>45742</v>
      </c>
      <c r="N140" s="25" t="s">
        <v>569</v>
      </c>
    </row>
    <row r="141" spans="1:14" x14ac:dyDescent="0.35">
      <c r="A141" s="36" t="s">
        <v>529</v>
      </c>
      <c r="B141" s="25" t="s">
        <v>530</v>
      </c>
      <c r="C141" s="2" t="s">
        <v>34</v>
      </c>
      <c r="D141" s="2" t="s">
        <v>19</v>
      </c>
      <c r="E141" s="2" t="s">
        <v>55</v>
      </c>
      <c r="F141" s="4">
        <v>45637</v>
      </c>
      <c r="G141" s="2" t="s">
        <v>43</v>
      </c>
      <c r="H141" s="2" t="s">
        <v>22</v>
      </c>
      <c r="I141" s="5">
        <v>173959021</v>
      </c>
      <c r="J141" s="6">
        <v>8838</v>
      </c>
      <c r="K141" s="2" t="s">
        <v>31</v>
      </c>
      <c r="L141" s="2" t="s">
        <v>568</v>
      </c>
      <c r="M141" s="4">
        <v>45742</v>
      </c>
      <c r="N141" s="25" t="s">
        <v>569</v>
      </c>
    </row>
    <row r="142" spans="1:14" s="2" customFormat="1" ht="29" x14ac:dyDescent="0.35">
      <c r="A142" s="47" t="s">
        <v>40</v>
      </c>
      <c r="B142" s="2" t="s">
        <v>41</v>
      </c>
      <c r="C142" s="2" t="s">
        <v>34</v>
      </c>
      <c r="D142" s="2" t="s">
        <v>19</v>
      </c>
      <c r="E142" s="2" t="s">
        <v>42</v>
      </c>
      <c r="F142" s="4">
        <v>45635</v>
      </c>
      <c r="G142" s="2" t="s">
        <v>43</v>
      </c>
      <c r="H142" s="2" t="s">
        <v>22</v>
      </c>
      <c r="I142" s="9">
        <v>51161329</v>
      </c>
      <c r="J142" s="10">
        <v>2432</v>
      </c>
      <c r="K142" s="2" t="s">
        <v>31</v>
      </c>
      <c r="L142" s="4" t="s">
        <v>568</v>
      </c>
      <c r="M142" s="4">
        <v>45748</v>
      </c>
      <c r="N142" s="2" t="s">
        <v>569</v>
      </c>
    </row>
    <row r="143" spans="1:14" s="2" customFormat="1" ht="43.5" x14ac:dyDescent="0.35">
      <c r="A143" s="47" t="s">
        <v>489</v>
      </c>
      <c r="B143" s="2" t="s">
        <v>490</v>
      </c>
      <c r="C143" s="2" t="s">
        <v>53</v>
      </c>
      <c r="D143" s="2" t="s">
        <v>54</v>
      </c>
      <c r="E143" s="2" t="s">
        <v>491</v>
      </c>
      <c r="F143" s="4">
        <v>45632</v>
      </c>
      <c r="G143" s="2" t="s">
        <v>43</v>
      </c>
      <c r="H143" s="2">
        <v>6</v>
      </c>
      <c r="I143" s="5">
        <v>1187786941</v>
      </c>
      <c r="J143" s="6">
        <v>193302</v>
      </c>
      <c r="K143" s="2" t="s">
        <v>24</v>
      </c>
      <c r="L143" s="4" t="s">
        <v>568</v>
      </c>
      <c r="M143" s="4">
        <v>45750</v>
      </c>
      <c r="N143" s="2" t="s">
        <v>569</v>
      </c>
    </row>
    <row r="144" spans="1:14" s="2" customFormat="1" ht="29" x14ac:dyDescent="0.35">
      <c r="A144" s="11" t="s">
        <v>44</v>
      </c>
      <c r="B144" s="2" t="s">
        <v>45</v>
      </c>
      <c r="C144" s="2" t="s">
        <v>34</v>
      </c>
      <c r="D144" s="2" t="s">
        <v>19</v>
      </c>
      <c r="E144" s="2" t="s">
        <v>46</v>
      </c>
      <c r="F144" s="4">
        <v>45693</v>
      </c>
      <c r="G144" s="2" t="s">
        <v>21</v>
      </c>
      <c r="H144" s="2" t="s">
        <v>22</v>
      </c>
      <c r="I144" s="5">
        <v>110861262</v>
      </c>
      <c r="J144" s="6">
        <v>1951</v>
      </c>
      <c r="K144" s="2" t="s">
        <v>31</v>
      </c>
      <c r="L144" s="2" t="s">
        <v>568</v>
      </c>
      <c r="M144" s="4">
        <v>45799</v>
      </c>
      <c r="N144" s="2" t="s">
        <v>569</v>
      </c>
    </row>
    <row r="145" spans="1:14" s="2" customFormat="1" ht="29" x14ac:dyDescent="0.35">
      <c r="A145" s="11" t="s">
        <v>533</v>
      </c>
      <c r="B145" s="2" t="s">
        <v>534</v>
      </c>
      <c r="C145" s="2" t="s">
        <v>53</v>
      </c>
      <c r="D145" s="2" t="s">
        <v>54</v>
      </c>
      <c r="E145" s="2" t="s">
        <v>535</v>
      </c>
      <c r="F145" s="4">
        <v>45694</v>
      </c>
      <c r="G145" s="2" t="s">
        <v>43</v>
      </c>
      <c r="H145" s="2" t="s">
        <v>22</v>
      </c>
      <c r="I145" s="9">
        <v>64243194</v>
      </c>
      <c r="J145" s="10">
        <v>25306</v>
      </c>
      <c r="K145" s="2" t="s">
        <v>24</v>
      </c>
      <c r="L145" s="2" t="s">
        <v>568</v>
      </c>
      <c r="M145" s="4">
        <v>45806</v>
      </c>
      <c r="N145" s="2" t="s">
        <v>569</v>
      </c>
    </row>
    <row r="146" spans="1:14" s="2" customFormat="1" x14ac:dyDescent="0.35">
      <c r="A146" s="47" t="s">
        <v>47</v>
      </c>
      <c r="B146" s="2" t="s">
        <v>48</v>
      </c>
      <c r="C146" s="2" t="s">
        <v>49</v>
      </c>
      <c r="D146" s="2" t="s">
        <v>19</v>
      </c>
      <c r="E146" s="2" t="s">
        <v>50</v>
      </c>
      <c r="F146" s="4">
        <v>45695</v>
      </c>
      <c r="G146" s="2" t="s">
        <v>43</v>
      </c>
      <c r="H146" s="2" t="s">
        <v>22</v>
      </c>
      <c r="I146" s="9">
        <v>138863726</v>
      </c>
      <c r="J146" s="10">
        <v>9150</v>
      </c>
      <c r="K146" s="2" t="s">
        <v>31</v>
      </c>
      <c r="L146" s="4" t="s">
        <v>568</v>
      </c>
      <c r="M146" s="4">
        <v>45807</v>
      </c>
      <c r="N146" s="2" t="s">
        <v>569</v>
      </c>
    </row>
    <row r="147" spans="1:14" x14ac:dyDescent="0.35">
      <c r="A147" s="11" t="s">
        <v>32</v>
      </c>
      <c r="B147" s="2" t="s">
        <v>33</v>
      </c>
      <c r="C147" s="2" t="s">
        <v>34</v>
      </c>
      <c r="D147" s="2" t="s">
        <v>19</v>
      </c>
      <c r="E147" s="2" t="s">
        <v>30</v>
      </c>
      <c r="F147" s="4">
        <v>45700</v>
      </c>
      <c r="G147" s="2" t="s">
        <v>21</v>
      </c>
      <c r="H147" s="2" t="s">
        <v>22</v>
      </c>
      <c r="I147" s="5">
        <v>130011038</v>
      </c>
      <c r="J147" s="6">
        <v>7588</v>
      </c>
      <c r="K147" s="2" t="s">
        <v>24</v>
      </c>
      <c r="L147" s="2" t="s">
        <v>568</v>
      </c>
      <c r="M147" s="35">
        <v>45807</v>
      </c>
      <c r="N147" s="25" t="s">
        <v>569</v>
      </c>
    </row>
    <row r="148" spans="1:14" s="2" customFormat="1" x14ac:dyDescent="0.35">
      <c r="A148" s="47" t="s">
        <v>589</v>
      </c>
      <c r="B148" s="2" t="s">
        <v>590</v>
      </c>
      <c r="C148" s="2" t="s">
        <v>34</v>
      </c>
      <c r="D148" s="2" t="s">
        <v>19</v>
      </c>
      <c r="E148" s="2" t="s">
        <v>145</v>
      </c>
      <c r="F148" s="4">
        <v>45698</v>
      </c>
      <c r="G148" s="2" t="s">
        <v>21</v>
      </c>
      <c r="H148" s="2" t="s">
        <v>22</v>
      </c>
      <c r="I148" s="9">
        <v>19024605</v>
      </c>
      <c r="J148" s="10">
        <v>1633</v>
      </c>
      <c r="K148" s="2" t="s">
        <v>31</v>
      </c>
      <c r="L148" s="4" t="s">
        <v>568</v>
      </c>
      <c r="M148" s="4">
        <v>45810</v>
      </c>
      <c r="N148" s="2" t="s">
        <v>125</v>
      </c>
    </row>
    <row r="149" spans="1:14" s="2" customFormat="1" x14ac:dyDescent="0.35">
      <c r="A149" s="47" t="s">
        <v>578</v>
      </c>
      <c r="B149" s="2" t="s">
        <v>579</v>
      </c>
      <c r="C149" s="2" t="s">
        <v>138</v>
      </c>
      <c r="D149" s="2" t="s">
        <v>38</v>
      </c>
      <c r="E149" s="2" t="s">
        <v>580</v>
      </c>
      <c r="F149" s="4">
        <v>45695</v>
      </c>
      <c r="G149" s="2" t="s">
        <v>43</v>
      </c>
      <c r="H149" s="2">
        <v>6</v>
      </c>
      <c r="I149" s="9">
        <v>272826915</v>
      </c>
      <c r="J149" s="10">
        <v>41439</v>
      </c>
      <c r="K149" s="2" t="s">
        <v>24</v>
      </c>
      <c r="L149" s="4" t="s">
        <v>568</v>
      </c>
      <c r="M149" s="4">
        <v>45813</v>
      </c>
      <c r="N149" s="2" t="s">
        <v>125</v>
      </c>
    </row>
    <row r="150" spans="1:14" s="3" customFormat="1" x14ac:dyDescent="0.35">
      <c r="A150" s="47" t="s">
        <v>544</v>
      </c>
      <c r="B150" s="2" t="s">
        <v>545</v>
      </c>
      <c r="C150" s="2" t="s">
        <v>255</v>
      </c>
      <c r="D150" s="2" t="s">
        <v>38</v>
      </c>
      <c r="E150" s="2" t="s">
        <v>546</v>
      </c>
      <c r="F150" s="4">
        <v>45743</v>
      </c>
      <c r="G150" s="2" t="s">
        <v>21</v>
      </c>
      <c r="H150" s="2" t="s">
        <v>22</v>
      </c>
      <c r="I150" s="39">
        <v>9175637</v>
      </c>
      <c r="J150" s="10">
        <v>484</v>
      </c>
      <c r="K150" s="2" t="s">
        <v>31</v>
      </c>
      <c r="L150" s="2" t="s">
        <v>568</v>
      </c>
      <c r="M150" s="4">
        <v>45845</v>
      </c>
      <c r="N150" s="2" t="s">
        <v>569</v>
      </c>
    </row>
    <row r="151" spans="1:14" x14ac:dyDescent="0.35">
      <c r="A151" s="36" t="s">
        <v>529</v>
      </c>
      <c r="B151" s="25" t="s">
        <v>530</v>
      </c>
      <c r="C151" s="2" t="s">
        <v>34</v>
      </c>
      <c r="D151" s="2" t="s">
        <v>19</v>
      </c>
      <c r="E151" s="2" t="s">
        <v>55</v>
      </c>
      <c r="F151" s="4">
        <v>45744</v>
      </c>
      <c r="G151" s="2" t="s">
        <v>43</v>
      </c>
      <c r="H151" s="2" t="s">
        <v>22</v>
      </c>
      <c r="I151" s="5">
        <v>159121561</v>
      </c>
      <c r="J151" s="6">
        <v>8838</v>
      </c>
      <c r="K151" s="2" t="s">
        <v>24</v>
      </c>
      <c r="L151" s="2" t="s">
        <v>568</v>
      </c>
      <c r="M151" s="4">
        <v>45848</v>
      </c>
      <c r="N151" s="25" t="s">
        <v>569</v>
      </c>
    </row>
    <row r="152" spans="1:14" s="20" customFormat="1" ht="21.75" customHeight="1" x14ac:dyDescent="0.35">
      <c r="A152" s="36" t="s">
        <v>531</v>
      </c>
      <c r="B152" s="25" t="s">
        <v>532</v>
      </c>
      <c r="C152" s="2" t="s">
        <v>306</v>
      </c>
      <c r="D152" s="2" t="s">
        <v>38</v>
      </c>
      <c r="E152" s="2" t="s">
        <v>30</v>
      </c>
      <c r="F152" s="4">
        <v>45744</v>
      </c>
      <c r="G152" s="2" t="s">
        <v>21</v>
      </c>
      <c r="H152" s="2" t="s">
        <v>22</v>
      </c>
      <c r="I152" s="5">
        <v>63188316</v>
      </c>
      <c r="J152" s="6">
        <v>4399</v>
      </c>
      <c r="K152" s="2" t="s">
        <v>31</v>
      </c>
      <c r="L152" s="2" t="s">
        <v>568</v>
      </c>
      <c r="M152" s="4">
        <v>45856</v>
      </c>
      <c r="N152" s="25" t="s">
        <v>569</v>
      </c>
    </row>
    <row r="153" spans="1:14" ht="29" x14ac:dyDescent="0.35">
      <c r="A153" s="36" t="s">
        <v>51</v>
      </c>
      <c r="B153" s="25" t="s">
        <v>52</v>
      </c>
      <c r="C153" s="2" t="s">
        <v>53</v>
      </c>
      <c r="D153" s="2" t="s">
        <v>54</v>
      </c>
      <c r="E153" s="2" t="s">
        <v>55</v>
      </c>
      <c r="F153" s="4">
        <v>45782</v>
      </c>
      <c r="G153" s="2" t="s">
        <v>43</v>
      </c>
      <c r="H153" s="2" t="s">
        <v>22</v>
      </c>
      <c r="I153" s="5">
        <v>95275589</v>
      </c>
      <c r="J153" s="6">
        <v>6106</v>
      </c>
      <c r="K153" s="2" t="s">
        <v>31</v>
      </c>
      <c r="L153" s="2" t="s">
        <v>568</v>
      </c>
      <c r="M153" s="4">
        <v>45895</v>
      </c>
      <c r="N153" s="25" t="s">
        <v>569</v>
      </c>
    </row>
    <row r="154" spans="1:14" x14ac:dyDescent="0.35">
      <c r="A154" s="36" t="s">
        <v>591</v>
      </c>
      <c r="B154" s="25" t="s">
        <v>592</v>
      </c>
      <c r="C154" s="2" t="s">
        <v>344</v>
      </c>
      <c r="D154" s="2" t="s">
        <v>38</v>
      </c>
      <c r="E154" s="2" t="s">
        <v>593</v>
      </c>
      <c r="F154" s="4">
        <v>45783</v>
      </c>
      <c r="G154" s="2" t="s">
        <v>43</v>
      </c>
      <c r="H154" s="2" t="s">
        <v>22</v>
      </c>
      <c r="I154" s="5">
        <v>33114716</v>
      </c>
      <c r="J154" s="6">
        <v>804</v>
      </c>
      <c r="K154" s="2" t="s">
        <v>31</v>
      </c>
      <c r="L154" s="2" t="s">
        <v>568</v>
      </c>
      <c r="M154" s="4">
        <v>45896</v>
      </c>
      <c r="N154" s="25" t="s">
        <v>125</v>
      </c>
    </row>
    <row r="155" spans="1:14" s="2" customFormat="1" ht="29" x14ac:dyDescent="0.35">
      <c r="A155" s="47" t="s">
        <v>594</v>
      </c>
      <c r="B155" s="2" t="s">
        <v>595</v>
      </c>
      <c r="C155" s="2" t="s">
        <v>78</v>
      </c>
      <c r="D155" s="2" t="s">
        <v>38</v>
      </c>
      <c r="E155" s="2" t="s">
        <v>218</v>
      </c>
      <c r="F155" s="4">
        <v>45825</v>
      </c>
      <c r="G155" s="2" t="s">
        <v>43</v>
      </c>
      <c r="H155" s="2" t="s">
        <v>22</v>
      </c>
      <c r="I155" s="5">
        <v>55549589</v>
      </c>
      <c r="J155" s="6">
        <v>3904</v>
      </c>
      <c r="K155" s="2" t="s">
        <v>31</v>
      </c>
      <c r="L155" s="4" t="s">
        <v>568</v>
      </c>
      <c r="M155" s="4">
        <v>45930</v>
      </c>
      <c r="N155" s="2" t="s">
        <v>125</v>
      </c>
    </row>
    <row r="156" spans="1:14" s="2" customFormat="1" ht="43.5" x14ac:dyDescent="0.35">
      <c r="A156" s="47" t="s">
        <v>596</v>
      </c>
      <c r="B156" s="2" t="s">
        <v>597</v>
      </c>
      <c r="C156" s="2" t="s">
        <v>598</v>
      </c>
      <c r="D156" s="2" t="s">
        <v>54</v>
      </c>
      <c r="E156" s="2" t="s">
        <v>64</v>
      </c>
      <c r="F156" s="4">
        <v>45826</v>
      </c>
      <c r="G156" s="4" t="s">
        <v>43</v>
      </c>
      <c r="H156" s="2" t="s">
        <v>22</v>
      </c>
      <c r="I156" s="5">
        <v>229784757</v>
      </c>
      <c r="J156" s="6">
        <v>11084</v>
      </c>
      <c r="K156" s="2" t="s">
        <v>31</v>
      </c>
      <c r="L156" s="2" t="s">
        <v>568</v>
      </c>
      <c r="M156" s="4">
        <v>45937</v>
      </c>
      <c r="N156" s="2" t="s">
        <v>125</v>
      </c>
    </row>
    <row r="157" spans="1:14" s="25" customFormat="1" ht="29" x14ac:dyDescent="0.35">
      <c r="A157" s="3" t="s">
        <v>126</v>
      </c>
      <c r="B157" s="25" t="s">
        <v>127</v>
      </c>
      <c r="C157" s="2" t="s">
        <v>34</v>
      </c>
      <c r="D157" s="25" t="s">
        <v>19</v>
      </c>
      <c r="E157" s="2" t="s">
        <v>128</v>
      </c>
      <c r="F157" s="4">
        <v>45868</v>
      </c>
      <c r="G157" s="2" t="s">
        <v>43</v>
      </c>
      <c r="H157" s="25" t="s">
        <v>22</v>
      </c>
      <c r="I157" s="5">
        <v>8694325</v>
      </c>
      <c r="J157" s="6">
        <v>101</v>
      </c>
      <c r="K157" s="25" t="s">
        <v>31</v>
      </c>
      <c r="L157" s="2" t="s">
        <v>568</v>
      </c>
      <c r="M157" s="4">
        <v>45944</v>
      </c>
      <c r="N157" s="25" t="s">
        <v>569</v>
      </c>
    </row>
    <row r="158" spans="1:14" s="25" customFormat="1" ht="29" x14ac:dyDescent="0.35">
      <c r="A158" s="3" t="s">
        <v>599</v>
      </c>
      <c r="B158" s="25" t="s">
        <v>600</v>
      </c>
      <c r="C158" s="2" t="s">
        <v>601</v>
      </c>
      <c r="D158" s="25" t="s">
        <v>38</v>
      </c>
      <c r="E158" s="2" t="s">
        <v>128</v>
      </c>
      <c r="F158" s="4">
        <v>45868</v>
      </c>
      <c r="G158" s="2" t="s">
        <v>21</v>
      </c>
      <c r="H158" s="25" t="s">
        <v>22</v>
      </c>
      <c r="I158" s="5">
        <v>27114840</v>
      </c>
      <c r="J158" s="6">
        <v>754</v>
      </c>
      <c r="K158" s="25" t="s">
        <v>31</v>
      </c>
      <c r="L158" s="2" t="s">
        <v>568</v>
      </c>
      <c r="M158" s="4">
        <v>45958</v>
      </c>
      <c r="N158" s="25" t="s">
        <v>125</v>
      </c>
    </row>
    <row r="159" spans="1:14" s="25" customFormat="1" x14ac:dyDescent="0.35">
      <c r="A159" s="32" t="s">
        <v>122</v>
      </c>
      <c r="B159" s="25" t="s">
        <v>123</v>
      </c>
      <c r="C159" s="2" t="s">
        <v>85</v>
      </c>
      <c r="D159" s="25" t="s">
        <v>38</v>
      </c>
      <c r="E159" s="2" t="s">
        <v>124</v>
      </c>
      <c r="F159" s="4">
        <v>45868</v>
      </c>
      <c r="G159" s="2" t="s">
        <v>21</v>
      </c>
      <c r="H159" s="25" t="s">
        <v>22</v>
      </c>
      <c r="I159" s="5">
        <v>2223881</v>
      </c>
      <c r="J159" s="6">
        <v>163</v>
      </c>
      <c r="K159" s="25" t="s">
        <v>31</v>
      </c>
      <c r="L159" s="2" t="s">
        <v>568</v>
      </c>
      <c r="M159" s="4">
        <v>45965</v>
      </c>
      <c r="N159" s="25" t="s">
        <v>569</v>
      </c>
    </row>
    <row r="160" spans="1:14" ht="29" x14ac:dyDescent="0.35">
      <c r="A160" s="11" t="s">
        <v>581</v>
      </c>
      <c r="B160" s="2" t="s">
        <v>582</v>
      </c>
      <c r="C160" s="2" t="s">
        <v>53</v>
      </c>
      <c r="D160" s="2" t="s">
        <v>54</v>
      </c>
      <c r="E160" s="2" t="s">
        <v>295</v>
      </c>
      <c r="F160" s="4">
        <v>45868</v>
      </c>
      <c r="G160" s="2" t="s">
        <v>43</v>
      </c>
      <c r="H160" s="2">
        <v>6</v>
      </c>
      <c r="I160" s="9">
        <v>2305545698</v>
      </c>
      <c r="J160" s="10">
        <v>138516</v>
      </c>
      <c r="K160" s="2" t="s">
        <v>24</v>
      </c>
      <c r="L160" s="2" t="s">
        <v>568</v>
      </c>
      <c r="M160" s="35">
        <v>45967</v>
      </c>
      <c r="N160" s="25" t="s">
        <v>125</v>
      </c>
    </row>
  </sheetData>
  <autoFilter ref="A3:N160" xr:uid="{9CB0A4EA-8DA2-4470-BECE-EE9A95C78CA6}"/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8CA3-7253-47FF-8E74-DDE97CD9DB4E}">
  <dimension ref="A1:F169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39.7265625" customWidth="1"/>
    <col min="2" max="2" width="22" customWidth="1"/>
    <col min="3" max="3" width="22" bestFit="1" customWidth="1"/>
    <col min="4" max="4" width="24" bestFit="1" customWidth="1"/>
    <col min="5" max="5" width="18" customWidth="1"/>
    <col min="6" max="6" width="15" bestFit="1" customWidth="1"/>
  </cols>
  <sheetData>
    <row r="1" spans="1:6" s="3" customFormat="1" ht="29.25" customHeight="1" x14ac:dyDescent="0.35">
      <c r="A1" s="50" t="s">
        <v>939</v>
      </c>
      <c r="B1" s="51"/>
    </row>
    <row r="2" spans="1:6" s="1" customFormat="1" ht="18" customHeight="1" thickBot="1" x14ac:dyDescent="0.4"/>
    <row r="3" spans="1:6" s="7" customFormat="1" ht="36" customHeight="1" thickTop="1" thickBot="1" x14ac:dyDescent="0.4">
      <c r="A3" s="7" t="s">
        <v>1</v>
      </c>
      <c r="B3" s="7" t="s">
        <v>2</v>
      </c>
      <c r="C3" s="7" t="s">
        <v>5</v>
      </c>
      <c r="D3" s="7" t="s">
        <v>602</v>
      </c>
      <c r="E3" s="7" t="s">
        <v>603</v>
      </c>
      <c r="F3" s="7" t="s">
        <v>8</v>
      </c>
    </row>
    <row r="4" spans="1:6" s="2" customFormat="1" ht="29" x14ac:dyDescent="0.35">
      <c r="A4" s="47" t="s">
        <v>604</v>
      </c>
      <c r="B4" s="2" t="s">
        <v>416</v>
      </c>
      <c r="C4" s="2" t="s">
        <v>86</v>
      </c>
      <c r="D4" s="4">
        <v>44996</v>
      </c>
      <c r="E4" s="4">
        <v>44926</v>
      </c>
      <c r="F4" s="2" t="s">
        <v>21</v>
      </c>
    </row>
    <row r="5" spans="1:6" s="2" customFormat="1" ht="29" x14ac:dyDescent="0.35">
      <c r="A5" s="47" t="s">
        <v>513</v>
      </c>
      <c r="B5" s="2" t="s">
        <v>514</v>
      </c>
      <c r="C5" s="2" t="s">
        <v>288</v>
      </c>
      <c r="D5" s="4">
        <v>44998</v>
      </c>
      <c r="E5" s="4">
        <v>44926</v>
      </c>
      <c r="F5" s="2" t="s">
        <v>21</v>
      </c>
    </row>
    <row r="6" spans="1:6" s="2" customFormat="1" ht="29" x14ac:dyDescent="0.35">
      <c r="A6" s="47" t="s">
        <v>520</v>
      </c>
      <c r="B6" s="2" t="s">
        <v>521</v>
      </c>
      <c r="C6" s="2" t="s">
        <v>30</v>
      </c>
      <c r="D6" s="4">
        <v>44998</v>
      </c>
      <c r="E6" s="4">
        <v>44926</v>
      </c>
      <c r="F6" s="2" t="s">
        <v>21</v>
      </c>
    </row>
    <row r="7" spans="1:6" s="2" customFormat="1" ht="29" x14ac:dyDescent="0.35">
      <c r="A7" s="47" t="s">
        <v>605</v>
      </c>
      <c r="B7" s="2" t="s">
        <v>33</v>
      </c>
      <c r="C7" s="2" t="s">
        <v>30</v>
      </c>
      <c r="D7" s="4">
        <v>44998</v>
      </c>
      <c r="E7" s="4">
        <v>44926</v>
      </c>
      <c r="F7" s="2" t="s">
        <v>21</v>
      </c>
    </row>
    <row r="8" spans="1:6" s="2" customFormat="1" ht="29" x14ac:dyDescent="0.35">
      <c r="A8" s="47" t="s">
        <v>475</v>
      </c>
      <c r="B8" s="2" t="s">
        <v>476</v>
      </c>
      <c r="C8" s="2" t="s">
        <v>606</v>
      </c>
      <c r="D8" s="4">
        <v>44998</v>
      </c>
      <c r="E8" s="4">
        <v>44926</v>
      </c>
      <c r="F8" s="2" t="s">
        <v>21</v>
      </c>
    </row>
    <row r="9" spans="1:6" s="2" customFormat="1" ht="29" x14ac:dyDescent="0.35">
      <c r="A9" s="47" t="s">
        <v>607</v>
      </c>
      <c r="B9" s="2" t="s">
        <v>608</v>
      </c>
      <c r="C9" s="2" t="s">
        <v>30</v>
      </c>
      <c r="D9" s="4">
        <v>44998</v>
      </c>
      <c r="E9" s="4">
        <v>44926</v>
      </c>
      <c r="F9" s="2" t="s">
        <v>21</v>
      </c>
    </row>
    <row r="10" spans="1:6" s="2" customFormat="1" ht="29" x14ac:dyDescent="0.35">
      <c r="A10" s="47" t="s">
        <v>609</v>
      </c>
      <c r="B10" s="2" t="s">
        <v>104</v>
      </c>
      <c r="C10" s="2" t="s">
        <v>180</v>
      </c>
      <c r="D10" s="4">
        <v>44998</v>
      </c>
      <c r="E10" s="4">
        <v>44926</v>
      </c>
      <c r="F10" s="2" t="s">
        <v>21</v>
      </c>
    </row>
    <row r="11" spans="1:6" s="2" customFormat="1" ht="29" x14ac:dyDescent="0.35">
      <c r="A11" s="47" t="s">
        <v>610</v>
      </c>
      <c r="B11" s="2" t="s">
        <v>369</v>
      </c>
      <c r="C11" s="2" t="s">
        <v>370</v>
      </c>
      <c r="D11" s="4">
        <v>44998</v>
      </c>
      <c r="E11" s="4">
        <v>44926</v>
      </c>
      <c r="F11" s="2" t="s">
        <v>21</v>
      </c>
    </row>
    <row r="12" spans="1:6" s="2" customFormat="1" ht="29" x14ac:dyDescent="0.35">
      <c r="A12" s="47" t="s">
        <v>539</v>
      </c>
      <c r="B12" s="2" t="s">
        <v>540</v>
      </c>
      <c r="C12" s="2" t="s">
        <v>383</v>
      </c>
      <c r="D12" s="4">
        <v>44998</v>
      </c>
      <c r="E12" s="4">
        <v>44926</v>
      </c>
      <c r="F12" s="2" t="s">
        <v>21</v>
      </c>
    </row>
    <row r="13" spans="1:6" s="2" customFormat="1" ht="29" x14ac:dyDescent="0.35">
      <c r="A13" s="47" t="s">
        <v>611</v>
      </c>
      <c r="B13" s="2" t="s">
        <v>512</v>
      </c>
      <c r="C13" s="2" t="s">
        <v>282</v>
      </c>
      <c r="D13" s="4">
        <v>44999</v>
      </c>
      <c r="E13" s="4">
        <v>44926</v>
      </c>
      <c r="F13" s="2" t="s">
        <v>21</v>
      </c>
    </row>
    <row r="14" spans="1:6" s="2" customFormat="1" ht="29" x14ac:dyDescent="0.35">
      <c r="A14" s="47" t="s">
        <v>612</v>
      </c>
      <c r="B14" s="2" t="s">
        <v>600</v>
      </c>
      <c r="C14" s="2" t="s">
        <v>128</v>
      </c>
      <c r="D14" s="4">
        <v>45000</v>
      </c>
      <c r="E14" s="4">
        <v>44926</v>
      </c>
      <c r="F14" s="2" t="s">
        <v>21</v>
      </c>
    </row>
    <row r="15" spans="1:6" s="2" customFormat="1" ht="29" x14ac:dyDescent="0.35">
      <c r="A15" s="47" t="s">
        <v>613</v>
      </c>
      <c r="B15" s="2" t="s">
        <v>584</v>
      </c>
      <c r="C15" s="2" t="s">
        <v>614</v>
      </c>
      <c r="D15" s="4">
        <v>45000</v>
      </c>
      <c r="E15" s="4">
        <v>44926</v>
      </c>
      <c r="F15" s="2" t="s">
        <v>21</v>
      </c>
    </row>
    <row r="16" spans="1:6" s="2" customFormat="1" ht="29" x14ac:dyDescent="0.35">
      <c r="A16" s="47" t="s">
        <v>615</v>
      </c>
      <c r="B16" s="2" t="s">
        <v>127</v>
      </c>
      <c r="C16" s="2" t="s">
        <v>128</v>
      </c>
      <c r="D16" s="4">
        <v>45001</v>
      </c>
      <c r="E16" s="4">
        <v>44926</v>
      </c>
      <c r="F16" s="2" t="s">
        <v>21</v>
      </c>
    </row>
    <row r="17" spans="1:6" s="2" customFormat="1" ht="29" x14ac:dyDescent="0.35">
      <c r="A17" s="47" t="s">
        <v>62</v>
      </c>
      <c r="B17" s="2" t="s">
        <v>63</v>
      </c>
      <c r="C17" s="2" t="s">
        <v>64</v>
      </c>
      <c r="D17" s="4">
        <v>45002</v>
      </c>
      <c r="E17" s="4">
        <v>44926</v>
      </c>
      <c r="F17" s="2" t="s">
        <v>21</v>
      </c>
    </row>
    <row r="18" spans="1:6" s="2" customFormat="1" ht="29" x14ac:dyDescent="0.35">
      <c r="A18" s="47" t="s">
        <v>616</v>
      </c>
      <c r="B18" s="2" t="s">
        <v>361</v>
      </c>
      <c r="C18" s="2" t="s">
        <v>102</v>
      </c>
      <c r="D18" s="4">
        <v>45002</v>
      </c>
      <c r="E18" s="4">
        <v>44926</v>
      </c>
      <c r="F18" s="2" t="s">
        <v>21</v>
      </c>
    </row>
    <row r="19" spans="1:6" s="2" customFormat="1" ht="58" x14ac:dyDescent="0.35">
      <c r="A19" s="47" t="s">
        <v>617</v>
      </c>
      <c r="B19" s="2" t="s">
        <v>486</v>
      </c>
      <c r="C19" s="2" t="s">
        <v>218</v>
      </c>
      <c r="D19" s="4">
        <v>45005</v>
      </c>
      <c r="E19" s="4">
        <v>44926</v>
      </c>
      <c r="F19" s="2" t="s">
        <v>21</v>
      </c>
    </row>
    <row r="20" spans="1:6" s="2" customFormat="1" ht="29" x14ac:dyDescent="0.35">
      <c r="A20" s="47" t="s">
        <v>388</v>
      </c>
      <c r="B20" s="2" t="s">
        <v>389</v>
      </c>
      <c r="C20" s="2" t="s">
        <v>391</v>
      </c>
      <c r="D20" s="4">
        <v>45008</v>
      </c>
      <c r="E20" s="4">
        <v>44926</v>
      </c>
      <c r="F20" s="2" t="s">
        <v>43</v>
      </c>
    </row>
    <row r="21" spans="1:6" s="2" customFormat="1" ht="29" x14ac:dyDescent="0.35">
      <c r="A21" s="47" t="s">
        <v>618</v>
      </c>
      <c r="B21" s="2" t="s">
        <v>545</v>
      </c>
      <c r="C21" s="2" t="s">
        <v>619</v>
      </c>
      <c r="D21" s="4">
        <v>45009</v>
      </c>
      <c r="E21" s="4">
        <v>44926</v>
      </c>
      <c r="F21" s="2" t="s">
        <v>21</v>
      </c>
    </row>
    <row r="22" spans="1:6" s="2" customFormat="1" ht="29" x14ac:dyDescent="0.35">
      <c r="A22" s="47" t="s">
        <v>362</v>
      </c>
      <c r="B22" s="2" t="s">
        <v>363</v>
      </c>
      <c r="C22" s="2" t="s">
        <v>353</v>
      </c>
      <c r="D22" s="4">
        <v>45009</v>
      </c>
      <c r="E22" s="4">
        <v>44926</v>
      </c>
      <c r="F22" s="2" t="s">
        <v>21</v>
      </c>
    </row>
    <row r="23" spans="1:6" s="2" customFormat="1" x14ac:dyDescent="0.35">
      <c r="A23" s="47" t="s">
        <v>427</v>
      </c>
      <c r="B23" s="2" t="s">
        <v>428</v>
      </c>
      <c r="C23" s="2" t="s">
        <v>429</v>
      </c>
      <c r="D23" s="4">
        <v>45009</v>
      </c>
      <c r="E23" s="4">
        <v>44926</v>
      </c>
      <c r="F23" s="2" t="s">
        <v>43</v>
      </c>
    </row>
    <row r="24" spans="1:6" s="2" customFormat="1" x14ac:dyDescent="0.35">
      <c r="A24" s="47" t="s">
        <v>354</v>
      </c>
      <c r="B24" s="2" t="s">
        <v>355</v>
      </c>
      <c r="C24" s="2" t="s">
        <v>353</v>
      </c>
      <c r="D24" s="4">
        <v>45009</v>
      </c>
      <c r="E24" s="4">
        <v>44926</v>
      </c>
      <c r="F24" s="2" t="s">
        <v>43</v>
      </c>
    </row>
    <row r="25" spans="1:6" s="2" customFormat="1" ht="29" x14ac:dyDescent="0.35">
      <c r="A25" s="47" t="s">
        <v>299</v>
      </c>
      <c r="B25" s="2" t="s">
        <v>300</v>
      </c>
      <c r="C25" s="2" t="s">
        <v>176</v>
      </c>
      <c r="D25" s="4">
        <v>45009</v>
      </c>
      <c r="E25" s="4">
        <v>44926</v>
      </c>
      <c r="F25" s="2" t="s">
        <v>21</v>
      </c>
    </row>
    <row r="26" spans="1:6" s="2" customFormat="1" ht="29" x14ac:dyDescent="0.35">
      <c r="A26" s="47" t="s">
        <v>478</v>
      </c>
      <c r="B26" s="2" t="s">
        <v>479</v>
      </c>
      <c r="C26" s="2" t="s">
        <v>218</v>
      </c>
      <c r="D26" s="4">
        <v>45009</v>
      </c>
      <c r="E26" s="4">
        <v>44926</v>
      </c>
      <c r="F26" s="2" t="s">
        <v>21</v>
      </c>
    </row>
    <row r="27" spans="1:6" s="2" customFormat="1" ht="29" x14ac:dyDescent="0.35">
      <c r="A27" s="47" t="s">
        <v>594</v>
      </c>
      <c r="B27" s="2" t="s">
        <v>595</v>
      </c>
      <c r="C27" s="2" t="s">
        <v>218</v>
      </c>
      <c r="D27" s="4">
        <v>45009</v>
      </c>
      <c r="E27" s="4">
        <v>44926</v>
      </c>
      <c r="F27" s="2" t="s">
        <v>43</v>
      </c>
    </row>
    <row r="28" spans="1:6" s="2" customFormat="1" ht="29" x14ac:dyDescent="0.35">
      <c r="A28" s="47" t="s">
        <v>296</v>
      </c>
      <c r="B28" s="2" t="s">
        <v>297</v>
      </c>
      <c r="C28" s="2" t="s">
        <v>218</v>
      </c>
      <c r="D28" s="4">
        <v>45009</v>
      </c>
      <c r="E28" s="4">
        <v>44926</v>
      </c>
      <c r="F28" s="2" t="s">
        <v>21</v>
      </c>
    </row>
    <row r="29" spans="1:6" s="2" customFormat="1" ht="29" x14ac:dyDescent="0.35">
      <c r="A29" s="47" t="s">
        <v>620</v>
      </c>
      <c r="B29" s="2" t="s">
        <v>343</v>
      </c>
      <c r="C29" s="2" t="s">
        <v>345</v>
      </c>
      <c r="D29" s="4">
        <v>45012</v>
      </c>
      <c r="E29" s="4">
        <v>44926</v>
      </c>
      <c r="F29" s="2" t="s">
        <v>43</v>
      </c>
    </row>
    <row r="30" spans="1:6" s="2" customFormat="1" ht="29" x14ac:dyDescent="0.35">
      <c r="A30" s="47" t="s">
        <v>562</v>
      </c>
      <c r="B30" s="2" t="s">
        <v>563</v>
      </c>
      <c r="C30" s="2" t="s">
        <v>564</v>
      </c>
      <c r="D30" s="4">
        <v>45013</v>
      </c>
      <c r="E30" s="4">
        <v>44926</v>
      </c>
      <c r="F30" s="2" t="s">
        <v>21</v>
      </c>
    </row>
    <row r="31" spans="1:6" s="2" customFormat="1" ht="29" x14ac:dyDescent="0.35">
      <c r="A31" s="47" t="s">
        <v>621</v>
      </c>
      <c r="B31" s="2" t="s">
        <v>120</v>
      </c>
      <c r="C31" s="2" t="s">
        <v>218</v>
      </c>
      <c r="D31" s="4">
        <v>45013</v>
      </c>
      <c r="E31" s="4">
        <v>44926</v>
      </c>
      <c r="F31" s="2" t="s">
        <v>21</v>
      </c>
    </row>
    <row r="32" spans="1:6" s="2" customFormat="1" x14ac:dyDescent="0.35">
      <c r="A32" s="47" t="s">
        <v>622</v>
      </c>
      <c r="B32" s="2" t="s">
        <v>516</v>
      </c>
      <c r="C32" s="2" t="s">
        <v>64</v>
      </c>
      <c r="D32" s="4">
        <v>45013</v>
      </c>
      <c r="E32" s="4">
        <v>44926</v>
      </c>
      <c r="F32" s="2" t="s">
        <v>43</v>
      </c>
    </row>
    <row r="33" spans="1:6" s="2" customFormat="1" ht="29" x14ac:dyDescent="0.35">
      <c r="A33" s="47" t="s">
        <v>623</v>
      </c>
      <c r="B33" s="2" t="s">
        <v>597</v>
      </c>
      <c r="C33" s="2" t="s">
        <v>64</v>
      </c>
      <c r="D33" s="4">
        <v>45013</v>
      </c>
      <c r="E33" s="4">
        <v>44926</v>
      </c>
      <c r="F33" s="2" t="s">
        <v>43</v>
      </c>
    </row>
    <row r="34" spans="1:6" s="2" customFormat="1" ht="29" x14ac:dyDescent="0.35">
      <c r="A34" s="47" t="s">
        <v>351</v>
      </c>
      <c r="B34" s="2" t="s">
        <v>352</v>
      </c>
      <c r="C34" s="2" t="s">
        <v>353</v>
      </c>
      <c r="D34" s="4">
        <v>45013</v>
      </c>
      <c r="E34" s="4">
        <v>44926</v>
      </c>
      <c r="F34" s="2" t="s">
        <v>21</v>
      </c>
    </row>
    <row r="35" spans="1:6" s="2" customFormat="1" ht="29" x14ac:dyDescent="0.35">
      <c r="A35" s="47" t="s">
        <v>586</v>
      </c>
      <c r="B35" s="2" t="s">
        <v>587</v>
      </c>
      <c r="C35" s="2" t="s">
        <v>588</v>
      </c>
      <c r="D35" s="4">
        <v>45013</v>
      </c>
      <c r="E35" s="4">
        <v>44926</v>
      </c>
      <c r="F35" s="2" t="s">
        <v>21</v>
      </c>
    </row>
    <row r="36" spans="1:6" s="2" customFormat="1" ht="29" x14ac:dyDescent="0.35">
      <c r="A36" s="47" t="s">
        <v>449</v>
      </c>
      <c r="B36" s="2" t="s">
        <v>450</v>
      </c>
      <c r="C36" s="2" t="s">
        <v>248</v>
      </c>
      <c r="D36" s="4">
        <v>45013</v>
      </c>
      <c r="E36" s="4">
        <v>44926</v>
      </c>
      <c r="F36" s="2" t="s">
        <v>21</v>
      </c>
    </row>
    <row r="37" spans="1:6" s="2" customFormat="1" ht="43.5" x14ac:dyDescent="0.35">
      <c r="A37" s="47" t="s">
        <v>624</v>
      </c>
      <c r="B37" s="2" t="s">
        <v>96</v>
      </c>
      <c r="C37" s="2" t="s">
        <v>97</v>
      </c>
      <c r="D37" s="4">
        <v>45013</v>
      </c>
      <c r="E37" s="4">
        <v>44926</v>
      </c>
      <c r="F37" s="2" t="s">
        <v>21</v>
      </c>
    </row>
    <row r="38" spans="1:6" s="2" customFormat="1" ht="29" x14ac:dyDescent="0.35">
      <c r="A38" s="47" t="s">
        <v>473</v>
      </c>
      <c r="B38" s="2" t="s">
        <v>474</v>
      </c>
      <c r="C38" s="2" t="s">
        <v>139</v>
      </c>
      <c r="D38" s="4">
        <v>45013</v>
      </c>
      <c r="E38" s="4">
        <v>44926</v>
      </c>
      <c r="F38" s="2" t="s">
        <v>21</v>
      </c>
    </row>
    <row r="39" spans="1:6" s="2" customFormat="1" ht="29" x14ac:dyDescent="0.35">
      <c r="A39" s="47" t="s">
        <v>433</v>
      </c>
      <c r="B39" s="2" t="s">
        <v>434</v>
      </c>
      <c r="C39" s="2" t="s">
        <v>383</v>
      </c>
      <c r="D39" s="4">
        <v>45013</v>
      </c>
      <c r="E39" s="4">
        <v>44926</v>
      </c>
      <c r="F39" s="2" t="s">
        <v>21</v>
      </c>
    </row>
    <row r="40" spans="1:6" s="2" customFormat="1" ht="29" x14ac:dyDescent="0.35">
      <c r="A40" s="47" t="s">
        <v>469</v>
      </c>
      <c r="B40" s="2" t="s">
        <v>470</v>
      </c>
      <c r="C40" s="2" t="s">
        <v>383</v>
      </c>
      <c r="D40" s="4">
        <v>45013</v>
      </c>
      <c r="E40" s="4">
        <v>44926</v>
      </c>
      <c r="F40" s="2" t="s">
        <v>43</v>
      </c>
    </row>
    <row r="41" spans="1:6" s="2" customFormat="1" x14ac:dyDescent="0.35">
      <c r="A41" s="47" t="s">
        <v>625</v>
      </c>
      <c r="B41" s="2" t="s">
        <v>452</v>
      </c>
      <c r="C41" s="2" t="s">
        <v>242</v>
      </c>
      <c r="D41" s="4">
        <v>45014</v>
      </c>
      <c r="E41" s="4">
        <v>44926</v>
      </c>
      <c r="F41" s="2" t="s">
        <v>43</v>
      </c>
    </row>
    <row r="42" spans="1:6" s="2" customFormat="1" ht="29" x14ac:dyDescent="0.35">
      <c r="A42" s="47" t="s">
        <v>496</v>
      </c>
      <c r="B42" s="2" t="s">
        <v>497</v>
      </c>
      <c r="C42" s="2" t="s">
        <v>320</v>
      </c>
      <c r="D42" s="4">
        <v>45014</v>
      </c>
      <c r="E42" s="4">
        <v>44926</v>
      </c>
      <c r="F42" s="2" t="s">
        <v>21</v>
      </c>
    </row>
    <row r="43" spans="1:6" s="2" customFormat="1" ht="29" x14ac:dyDescent="0.35">
      <c r="A43" s="47" t="s">
        <v>16</v>
      </c>
      <c r="B43" s="2" t="s">
        <v>17</v>
      </c>
      <c r="C43" s="2" t="s">
        <v>20</v>
      </c>
      <c r="D43" s="4">
        <v>45014</v>
      </c>
      <c r="E43" s="4">
        <v>44926</v>
      </c>
      <c r="F43" s="2" t="s">
        <v>21</v>
      </c>
    </row>
    <row r="44" spans="1:6" s="2" customFormat="1" ht="29" x14ac:dyDescent="0.35">
      <c r="A44" s="47" t="s">
        <v>460</v>
      </c>
      <c r="B44" s="2" t="s">
        <v>461</v>
      </c>
      <c r="C44" s="2" t="s">
        <v>626</v>
      </c>
      <c r="D44" s="4">
        <v>45015</v>
      </c>
      <c r="E44" s="4">
        <v>44926</v>
      </c>
      <c r="F44" s="2" t="s">
        <v>21</v>
      </c>
    </row>
    <row r="45" spans="1:6" s="2" customFormat="1" ht="29" x14ac:dyDescent="0.35">
      <c r="A45" s="47" t="s">
        <v>83</v>
      </c>
      <c r="B45" s="2" t="s">
        <v>84</v>
      </c>
      <c r="C45" s="2" t="s">
        <v>627</v>
      </c>
      <c r="D45" s="4">
        <v>45015</v>
      </c>
      <c r="E45" s="4">
        <v>44926</v>
      </c>
      <c r="F45" s="2" t="s">
        <v>43</v>
      </c>
    </row>
    <row r="46" spans="1:6" s="2" customFormat="1" ht="29" x14ac:dyDescent="0.35">
      <c r="A46" s="47" t="s">
        <v>628</v>
      </c>
      <c r="B46" s="2" t="s">
        <v>81</v>
      </c>
      <c r="C46" s="2" t="s">
        <v>82</v>
      </c>
      <c r="D46" s="4">
        <v>45015</v>
      </c>
      <c r="E46" s="4">
        <v>44926</v>
      </c>
      <c r="F46" s="2" t="s">
        <v>21</v>
      </c>
    </row>
    <row r="47" spans="1:6" s="2" customFormat="1" ht="29" x14ac:dyDescent="0.35">
      <c r="A47" s="47" t="s">
        <v>508</v>
      </c>
      <c r="B47" s="2" t="s">
        <v>509</v>
      </c>
      <c r="C47" s="2" t="s">
        <v>218</v>
      </c>
      <c r="D47" s="4">
        <v>45015</v>
      </c>
      <c r="E47" s="4">
        <v>44926</v>
      </c>
      <c r="F47" s="2" t="s">
        <v>43</v>
      </c>
    </row>
    <row r="48" spans="1:6" s="2" customFormat="1" ht="29" x14ac:dyDescent="0.35">
      <c r="A48" s="47" t="s">
        <v>35</v>
      </c>
      <c r="B48" s="2" t="s">
        <v>36</v>
      </c>
      <c r="C48" s="2" t="s">
        <v>629</v>
      </c>
      <c r="D48" s="4">
        <v>45015</v>
      </c>
      <c r="E48" s="4">
        <v>44926</v>
      </c>
      <c r="F48" s="2" t="s">
        <v>21</v>
      </c>
    </row>
    <row r="49" spans="1:6" s="2" customFormat="1" x14ac:dyDescent="0.35">
      <c r="A49" s="47" t="s">
        <v>417</v>
      </c>
      <c r="B49" s="2" t="s">
        <v>418</v>
      </c>
      <c r="C49" s="2" t="s">
        <v>630</v>
      </c>
      <c r="D49" s="4">
        <v>45015</v>
      </c>
      <c r="E49" s="4">
        <v>44926</v>
      </c>
      <c r="F49" s="2" t="s">
        <v>43</v>
      </c>
    </row>
    <row r="50" spans="1:6" s="2" customFormat="1" ht="29" x14ac:dyDescent="0.35">
      <c r="A50" s="47" t="s">
        <v>122</v>
      </c>
      <c r="B50" s="2" t="s">
        <v>123</v>
      </c>
      <c r="C50" s="2" t="s">
        <v>631</v>
      </c>
      <c r="D50" s="4">
        <v>45015</v>
      </c>
      <c r="E50" s="4">
        <v>44926</v>
      </c>
      <c r="F50" s="2" t="s">
        <v>21</v>
      </c>
    </row>
    <row r="51" spans="1:6" s="2" customFormat="1" ht="43.5" x14ac:dyDescent="0.35">
      <c r="A51" s="47" t="s">
        <v>403</v>
      </c>
      <c r="B51" s="2" t="s">
        <v>404</v>
      </c>
      <c r="C51" s="2" t="s">
        <v>50</v>
      </c>
      <c r="D51" s="4">
        <v>45015</v>
      </c>
      <c r="E51" s="4">
        <v>44926</v>
      </c>
      <c r="F51" s="2" t="s">
        <v>21</v>
      </c>
    </row>
    <row r="52" spans="1:6" s="2" customFormat="1" ht="29" x14ac:dyDescent="0.35">
      <c r="A52" s="47" t="s">
        <v>632</v>
      </c>
      <c r="B52" s="2" t="s">
        <v>350</v>
      </c>
      <c r="C52" s="2" t="s">
        <v>50</v>
      </c>
      <c r="D52" s="4">
        <v>45015</v>
      </c>
      <c r="E52" s="4">
        <v>44926</v>
      </c>
      <c r="F52" s="2" t="s">
        <v>21</v>
      </c>
    </row>
    <row r="53" spans="1:6" s="2" customFormat="1" ht="29" x14ac:dyDescent="0.35">
      <c r="A53" s="47" t="s">
        <v>76</v>
      </c>
      <c r="B53" s="2" t="s">
        <v>77</v>
      </c>
      <c r="C53" s="2" t="s">
        <v>633</v>
      </c>
      <c r="D53" s="4">
        <v>45015</v>
      </c>
      <c r="E53" s="4">
        <v>44926</v>
      </c>
      <c r="F53" s="2" t="s">
        <v>21</v>
      </c>
    </row>
    <row r="54" spans="1:6" s="2" customFormat="1" ht="29" x14ac:dyDescent="0.35">
      <c r="A54" s="47" t="s">
        <v>634</v>
      </c>
      <c r="B54" s="2" t="s">
        <v>439</v>
      </c>
      <c r="C54" s="2" t="s">
        <v>30</v>
      </c>
      <c r="D54" s="4">
        <v>45015</v>
      </c>
      <c r="E54" s="4">
        <v>44926</v>
      </c>
      <c r="F54" s="2" t="s">
        <v>21</v>
      </c>
    </row>
    <row r="55" spans="1:6" s="2" customFormat="1" ht="29" x14ac:dyDescent="0.35">
      <c r="A55" s="47" t="s">
        <v>69</v>
      </c>
      <c r="B55" s="2" t="s">
        <v>70</v>
      </c>
      <c r="C55" s="2" t="s">
        <v>635</v>
      </c>
      <c r="D55" s="4">
        <v>45015</v>
      </c>
      <c r="E55" s="4">
        <v>44926</v>
      </c>
      <c r="F55" s="2" t="s">
        <v>21</v>
      </c>
    </row>
    <row r="56" spans="1:6" s="2" customFormat="1" ht="29" x14ac:dyDescent="0.35">
      <c r="A56" s="47" t="s">
        <v>636</v>
      </c>
      <c r="B56" s="2" t="s">
        <v>464</v>
      </c>
      <c r="C56" s="2" t="s">
        <v>465</v>
      </c>
      <c r="D56" s="4">
        <v>45015</v>
      </c>
      <c r="E56" s="4">
        <v>44926</v>
      </c>
      <c r="F56" s="2" t="s">
        <v>21</v>
      </c>
    </row>
    <row r="57" spans="1:6" s="2" customFormat="1" ht="29" x14ac:dyDescent="0.35">
      <c r="A57" s="47" t="s">
        <v>637</v>
      </c>
      <c r="B57" s="2" t="s">
        <v>523</v>
      </c>
      <c r="C57" s="2" t="s">
        <v>524</v>
      </c>
      <c r="D57" s="4">
        <v>45015</v>
      </c>
      <c r="E57" s="4">
        <v>44926</v>
      </c>
      <c r="F57" s="2" t="s">
        <v>21</v>
      </c>
    </row>
    <row r="58" spans="1:6" s="2" customFormat="1" ht="29" x14ac:dyDescent="0.35">
      <c r="A58" s="47" t="s">
        <v>517</v>
      </c>
      <c r="B58" s="2" t="s">
        <v>518</v>
      </c>
      <c r="C58" s="2" t="s">
        <v>519</v>
      </c>
      <c r="D58" s="4">
        <v>45015</v>
      </c>
      <c r="E58" s="4">
        <v>44926</v>
      </c>
      <c r="F58" s="2" t="s">
        <v>21</v>
      </c>
    </row>
    <row r="59" spans="1:6" s="2" customFormat="1" ht="29" x14ac:dyDescent="0.35">
      <c r="A59" s="47" t="s">
        <v>638</v>
      </c>
      <c r="B59" s="2" t="s">
        <v>532</v>
      </c>
      <c r="C59" s="2" t="s">
        <v>30</v>
      </c>
      <c r="D59" s="4">
        <v>45015</v>
      </c>
      <c r="E59" s="4">
        <v>44926</v>
      </c>
      <c r="F59" s="2" t="s">
        <v>21</v>
      </c>
    </row>
    <row r="60" spans="1:6" s="2" customFormat="1" x14ac:dyDescent="0.35">
      <c r="A60" s="47" t="s">
        <v>639</v>
      </c>
      <c r="B60" s="2" t="s">
        <v>483</v>
      </c>
      <c r="C60" s="2" t="s">
        <v>484</v>
      </c>
      <c r="D60" s="4">
        <v>45015</v>
      </c>
      <c r="E60" s="4">
        <v>44926</v>
      </c>
      <c r="F60" s="2" t="s">
        <v>43</v>
      </c>
    </row>
    <row r="61" spans="1:6" s="2" customFormat="1" ht="29" x14ac:dyDescent="0.35">
      <c r="A61" s="47" t="s">
        <v>640</v>
      </c>
      <c r="B61" s="2" t="s">
        <v>409</v>
      </c>
      <c r="C61" s="2" t="s">
        <v>410</v>
      </c>
      <c r="D61" s="4">
        <v>45015</v>
      </c>
      <c r="E61" s="4">
        <v>44926</v>
      </c>
      <c r="F61" s="2" t="s">
        <v>43</v>
      </c>
    </row>
    <row r="62" spans="1:6" s="2" customFormat="1" ht="29" x14ac:dyDescent="0.35">
      <c r="A62" s="47" t="s">
        <v>641</v>
      </c>
      <c r="B62" s="2" t="s">
        <v>437</v>
      </c>
      <c r="C62" s="2" t="s">
        <v>410</v>
      </c>
      <c r="D62" s="4">
        <v>45015</v>
      </c>
      <c r="E62" s="4">
        <v>44926</v>
      </c>
      <c r="F62" s="2" t="s">
        <v>21</v>
      </c>
    </row>
    <row r="63" spans="1:6" s="2" customFormat="1" ht="29" x14ac:dyDescent="0.35">
      <c r="A63" s="47" t="s">
        <v>642</v>
      </c>
      <c r="B63" s="2" t="s">
        <v>366</v>
      </c>
      <c r="C63" s="2" t="s">
        <v>367</v>
      </c>
      <c r="D63" s="4">
        <v>45015</v>
      </c>
      <c r="E63" s="4">
        <v>44926</v>
      </c>
      <c r="F63" s="2" t="s">
        <v>21</v>
      </c>
    </row>
    <row r="64" spans="1:6" s="2" customFormat="1" ht="29" x14ac:dyDescent="0.35">
      <c r="A64" s="47" t="s">
        <v>643</v>
      </c>
      <c r="B64" s="2" t="s">
        <v>431</v>
      </c>
      <c r="C64" s="2" t="s">
        <v>432</v>
      </c>
      <c r="D64" s="4">
        <v>45015</v>
      </c>
      <c r="E64" s="4">
        <v>44926</v>
      </c>
      <c r="F64" s="2" t="s">
        <v>21</v>
      </c>
    </row>
    <row r="65" spans="1:6" s="2" customFormat="1" x14ac:dyDescent="0.35">
      <c r="A65" s="47" t="s">
        <v>644</v>
      </c>
      <c r="B65" s="2" t="s">
        <v>592</v>
      </c>
      <c r="C65" s="2" t="s">
        <v>593</v>
      </c>
      <c r="D65" s="4">
        <v>45015</v>
      </c>
      <c r="E65" s="4">
        <v>44926</v>
      </c>
      <c r="F65" s="2" t="s">
        <v>43</v>
      </c>
    </row>
    <row r="66" spans="1:6" s="2" customFormat="1" x14ac:dyDescent="0.35">
      <c r="A66" s="24" t="s">
        <v>645</v>
      </c>
      <c r="B66" s="2" t="s">
        <v>441</v>
      </c>
      <c r="C66" s="2" t="s">
        <v>442</v>
      </c>
      <c r="D66" s="4">
        <v>45015</v>
      </c>
      <c r="E66" s="4">
        <v>44926</v>
      </c>
      <c r="F66" s="2" t="s">
        <v>43</v>
      </c>
    </row>
    <row r="67" spans="1:6" s="2" customFormat="1" ht="29" x14ac:dyDescent="0.35">
      <c r="A67" s="47" t="s">
        <v>347</v>
      </c>
      <c r="B67" s="2" t="s">
        <v>348</v>
      </c>
      <c r="C67" s="2" t="s">
        <v>242</v>
      </c>
      <c r="D67" s="4">
        <v>45015</v>
      </c>
      <c r="E67" s="4">
        <v>44926</v>
      </c>
      <c r="F67" s="2" t="s">
        <v>21</v>
      </c>
    </row>
    <row r="68" spans="1:6" s="2" customFormat="1" ht="29" x14ac:dyDescent="0.35">
      <c r="A68" s="47" t="s">
        <v>646</v>
      </c>
      <c r="B68" s="2" t="s">
        <v>426</v>
      </c>
      <c r="C68" s="2" t="s">
        <v>180</v>
      </c>
      <c r="D68" s="4">
        <v>45015</v>
      </c>
      <c r="E68" s="4">
        <v>44926</v>
      </c>
      <c r="F68" s="2" t="s">
        <v>21</v>
      </c>
    </row>
    <row r="69" spans="1:6" s="2" customFormat="1" x14ac:dyDescent="0.35">
      <c r="A69" s="47" t="s">
        <v>647</v>
      </c>
      <c r="B69" s="2" t="s">
        <v>340</v>
      </c>
      <c r="C69" s="2" t="s">
        <v>648</v>
      </c>
      <c r="D69" s="4">
        <v>45015</v>
      </c>
      <c r="E69" s="4">
        <v>44926</v>
      </c>
      <c r="F69" s="2" t="s">
        <v>43</v>
      </c>
    </row>
    <row r="70" spans="1:6" s="2" customFormat="1" ht="29" x14ac:dyDescent="0.35">
      <c r="A70" s="47" t="s">
        <v>649</v>
      </c>
      <c r="B70" s="2" t="s">
        <v>481</v>
      </c>
      <c r="C70" s="2" t="s">
        <v>410</v>
      </c>
      <c r="D70" s="4">
        <v>45015</v>
      </c>
      <c r="E70" s="4">
        <v>44926</v>
      </c>
      <c r="F70" s="2" t="s">
        <v>21</v>
      </c>
    </row>
    <row r="71" spans="1:6" s="2" customFormat="1" ht="29" x14ac:dyDescent="0.35">
      <c r="A71" s="47" t="s">
        <v>500</v>
      </c>
      <c r="B71" s="2" t="s">
        <v>501</v>
      </c>
      <c r="C71" s="2" t="s">
        <v>410</v>
      </c>
      <c r="D71" s="4">
        <v>45015</v>
      </c>
      <c r="E71" s="4">
        <v>44926</v>
      </c>
      <c r="F71" s="2" t="s">
        <v>21</v>
      </c>
    </row>
    <row r="72" spans="1:6" s="2" customFormat="1" ht="29" x14ac:dyDescent="0.35">
      <c r="A72" s="47" t="s">
        <v>581</v>
      </c>
      <c r="B72" s="2" t="s">
        <v>582</v>
      </c>
      <c r="C72" s="2" t="s">
        <v>295</v>
      </c>
      <c r="D72" s="4">
        <v>45015</v>
      </c>
      <c r="E72" s="4">
        <v>44926</v>
      </c>
      <c r="F72" s="2" t="s">
        <v>43</v>
      </c>
    </row>
    <row r="73" spans="1:6" s="2" customFormat="1" ht="29" x14ac:dyDescent="0.35">
      <c r="A73" s="47" t="s">
        <v>650</v>
      </c>
      <c r="B73" s="2" t="s">
        <v>385</v>
      </c>
      <c r="C73" s="2" t="s">
        <v>387</v>
      </c>
      <c r="D73" s="4">
        <v>45015</v>
      </c>
      <c r="E73" s="4">
        <v>44926</v>
      </c>
      <c r="F73" s="2" t="s">
        <v>21</v>
      </c>
    </row>
    <row r="74" spans="1:6" s="2" customFormat="1" ht="29" x14ac:dyDescent="0.35">
      <c r="A74" s="47" t="s">
        <v>527</v>
      </c>
      <c r="B74" s="2" t="s">
        <v>528</v>
      </c>
      <c r="C74" s="2" t="s">
        <v>410</v>
      </c>
      <c r="D74" s="4">
        <v>45015</v>
      </c>
      <c r="E74" s="4">
        <v>44926</v>
      </c>
      <c r="F74" s="2" t="s">
        <v>21</v>
      </c>
    </row>
    <row r="75" spans="1:6" s="2" customFormat="1" ht="29" x14ac:dyDescent="0.35">
      <c r="A75" s="47" t="s">
        <v>651</v>
      </c>
      <c r="B75" s="2" t="s">
        <v>421</v>
      </c>
      <c r="C75" s="2" t="s">
        <v>387</v>
      </c>
      <c r="D75" s="4">
        <v>45015</v>
      </c>
      <c r="E75" s="4">
        <v>44926</v>
      </c>
      <c r="F75" s="2" t="s">
        <v>21</v>
      </c>
    </row>
    <row r="76" spans="1:6" s="2" customFormat="1" ht="43.5" x14ac:dyDescent="0.35">
      <c r="A76" s="47" t="s">
        <v>411</v>
      </c>
      <c r="B76" s="2" t="s">
        <v>412</v>
      </c>
      <c r="C76" s="2" t="s">
        <v>391</v>
      </c>
      <c r="D76" s="4">
        <v>45015</v>
      </c>
      <c r="E76" s="4">
        <v>44926</v>
      </c>
      <c r="F76" s="2" t="s">
        <v>43</v>
      </c>
    </row>
    <row r="77" spans="1:6" s="2" customFormat="1" x14ac:dyDescent="0.35">
      <c r="A77" s="47" t="s">
        <v>652</v>
      </c>
      <c r="B77" s="2" t="s">
        <v>57</v>
      </c>
      <c r="C77" s="2" t="s">
        <v>191</v>
      </c>
      <c r="D77" s="4">
        <v>45015</v>
      </c>
      <c r="E77" s="4">
        <v>44926</v>
      </c>
      <c r="F77" s="2" t="s">
        <v>43</v>
      </c>
    </row>
    <row r="78" spans="1:6" s="2" customFormat="1" ht="29" x14ac:dyDescent="0.35">
      <c r="A78" s="47" t="s">
        <v>653</v>
      </c>
      <c r="B78" s="2" t="s">
        <v>467</v>
      </c>
      <c r="C78" s="2" t="s">
        <v>654</v>
      </c>
      <c r="D78" s="4">
        <v>45015</v>
      </c>
      <c r="E78" s="4">
        <v>44926</v>
      </c>
      <c r="F78" s="2" t="s">
        <v>21</v>
      </c>
    </row>
    <row r="79" spans="1:6" s="2" customFormat="1" x14ac:dyDescent="0.35">
      <c r="A79" s="47" t="s">
        <v>655</v>
      </c>
      <c r="B79" s="2" t="s">
        <v>493</v>
      </c>
      <c r="C79" s="2" t="s">
        <v>656</v>
      </c>
      <c r="D79" s="4">
        <v>45016</v>
      </c>
      <c r="E79" s="4">
        <v>44926</v>
      </c>
      <c r="F79" s="2" t="s">
        <v>43</v>
      </c>
    </row>
    <row r="80" spans="1:6" s="2" customFormat="1" ht="43.5" x14ac:dyDescent="0.35">
      <c r="A80" s="47" t="s">
        <v>506</v>
      </c>
      <c r="B80" s="2" t="s">
        <v>507</v>
      </c>
      <c r="C80" s="2" t="s">
        <v>248</v>
      </c>
      <c r="D80" s="4">
        <v>45016</v>
      </c>
      <c r="E80" s="4">
        <v>44926</v>
      </c>
      <c r="F80" s="2" t="s">
        <v>21</v>
      </c>
    </row>
    <row r="81" spans="1:6" s="2" customFormat="1" ht="29" x14ac:dyDescent="0.35">
      <c r="A81" s="47" t="s">
        <v>657</v>
      </c>
      <c r="B81" s="2" t="s">
        <v>658</v>
      </c>
      <c r="C81" s="2" t="s">
        <v>659</v>
      </c>
      <c r="D81" s="4">
        <v>45016</v>
      </c>
      <c r="E81" s="4">
        <v>44926</v>
      </c>
      <c r="F81" s="2" t="s">
        <v>43</v>
      </c>
    </row>
    <row r="82" spans="1:6" s="2" customFormat="1" ht="29" x14ac:dyDescent="0.35">
      <c r="A82" s="47" t="s">
        <v>536</v>
      </c>
      <c r="B82" s="2" t="s">
        <v>537</v>
      </c>
      <c r="C82" s="2" t="s">
        <v>660</v>
      </c>
      <c r="D82" s="4">
        <v>45016</v>
      </c>
      <c r="E82" s="4">
        <v>44926</v>
      </c>
      <c r="F82" s="2" t="s">
        <v>21</v>
      </c>
    </row>
    <row r="83" spans="1:6" s="2" customFormat="1" ht="29" x14ac:dyDescent="0.35">
      <c r="A83" s="47" t="s">
        <v>661</v>
      </c>
      <c r="B83" s="2" t="s">
        <v>406</v>
      </c>
      <c r="C83" s="2" t="s">
        <v>407</v>
      </c>
      <c r="D83" s="4">
        <v>45016</v>
      </c>
      <c r="E83" s="4">
        <v>44926</v>
      </c>
      <c r="F83" s="2" t="s">
        <v>21</v>
      </c>
    </row>
    <row r="84" spans="1:6" s="2" customFormat="1" x14ac:dyDescent="0.35">
      <c r="A84" s="47" t="s">
        <v>73</v>
      </c>
      <c r="B84" s="2" t="s">
        <v>74</v>
      </c>
      <c r="C84" s="2" t="s">
        <v>656</v>
      </c>
      <c r="D84" s="4">
        <v>45016</v>
      </c>
      <c r="E84" s="4">
        <v>44926</v>
      </c>
      <c r="F84" s="2" t="s">
        <v>43</v>
      </c>
    </row>
    <row r="85" spans="1:6" s="2" customFormat="1" ht="29" x14ac:dyDescent="0.35">
      <c r="A85" s="47" t="s">
        <v>589</v>
      </c>
      <c r="B85" s="2" t="s">
        <v>590</v>
      </c>
      <c r="C85" s="2" t="s">
        <v>145</v>
      </c>
      <c r="D85" s="4">
        <v>45016</v>
      </c>
      <c r="E85" s="4">
        <v>44926</v>
      </c>
      <c r="F85" s="2" t="s">
        <v>21</v>
      </c>
    </row>
    <row r="86" spans="1:6" s="2" customFormat="1" ht="29" x14ac:dyDescent="0.35">
      <c r="A86" s="47" t="s">
        <v>662</v>
      </c>
      <c r="B86" s="2" t="s">
        <v>41</v>
      </c>
      <c r="C86" s="2" t="s">
        <v>42</v>
      </c>
      <c r="D86" s="4">
        <v>45016</v>
      </c>
      <c r="E86" s="4">
        <v>44926</v>
      </c>
      <c r="F86" s="2" t="s">
        <v>43</v>
      </c>
    </row>
    <row r="87" spans="1:6" s="2" customFormat="1" ht="29" x14ac:dyDescent="0.35">
      <c r="A87" s="47" t="s">
        <v>44</v>
      </c>
      <c r="B87" s="2" t="s">
        <v>45</v>
      </c>
      <c r="C87" s="2" t="s">
        <v>402</v>
      </c>
      <c r="D87" s="4">
        <v>45016</v>
      </c>
      <c r="E87" s="4">
        <v>44926</v>
      </c>
      <c r="F87" s="2" t="s">
        <v>21</v>
      </c>
    </row>
    <row r="88" spans="1:6" s="2" customFormat="1" ht="29" x14ac:dyDescent="0.35">
      <c r="A88" s="47" t="s">
        <v>498</v>
      </c>
      <c r="B88" s="2" t="s">
        <v>499</v>
      </c>
      <c r="C88" s="2" t="s">
        <v>633</v>
      </c>
      <c r="D88" s="4">
        <v>45016</v>
      </c>
      <c r="E88" s="4">
        <v>44926</v>
      </c>
      <c r="F88" s="2" t="s">
        <v>21</v>
      </c>
    </row>
    <row r="89" spans="1:6" s="2" customFormat="1" ht="29" x14ac:dyDescent="0.35">
      <c r="A89" s="47" t="s">
        <v>663</v>
      </c>
      <c r="B89" s="2" t="s">
        <v>448</v>
      </c>
      <c r="C89" s="2" t="s">
        <v>664</v>
      </c>
      <c r="D89" s="4">
        <v>45016</v>
      </c>
      <c r="E89" s="4">
        <v>44926</v>
      </c>
      <c r="F89" s="2" t="s">
        <v>21</v>
      </c>
    </row>
    <row r="90" spans="1:6" s="2" customFormat="1" x14ac:dyDescent="0.35">
      <c r="A90" s="47" t="s">
        <v>443</v>
      </c>
      <c r="B90" s="2" t="s">
        <v>444</v>
      </c>
      <c r="C90" s="2" t="s">
        <v>633</v>
      </c>
      <c r="D90" s="4">
        <v>45016</v>
      </c>
      <c r="E90" s="4">
        <v>44926</v>
      </c>
      <c r="F90" s="2" t="s">
        <v>43</v>
      </c>
    </row>
    <row r="91" spans="1:6" s="2" customFormat="1" x14ac:dyDescent="0.35">
      <c r="A91" s="47" t="s">
        <v>336</v>
      </c>
      <c r="B91" s="2" t="s">
        <v>337</v>
      </c>
      <c r="C91" s="2" t="s">
        <v>338</v>
      </c>
      <c r="D91" s="4">
        <v>45016</v>
      </c>
      <c r="E91" s="4">
        <v>44926</v>
      </c>
      <c r="F91" s="2" t="s">
        <v>43</v>
      </c>
    </row>
    <row r="92" spans="1:6" s="2" customFormat="1" ht="29" x14ac:dyDescent="0.35">
      <c r="A92" s="47" t="s">
        <v>665</v>
      </c>
      <c r="B92" s="2" t="s">
        <v>48</v>
      </c>
      <c r="C92" s="2" t="s">
        <v>50</v>
      </c>
      <c r="D92" s="4">
        <v>45016</v>
      </c>
      <c r="E92" s="4">
        <v>44926</v>
      </c>
      <c r="F92" s="2" t="s">
        <v>43</v>
      </c>
    </row>
    <row r="93" spans="1:6" s="2" customFormat="1" ht="43.5" x14ac:dyDescent="0.35">
      <c r="A93" s="47" t="s">
        <v>666</v>
      </c>
      <c r="B93" s="2" t="s">
        <v>372</v>
      </c>
      <c r="C93" s="2" t="s">
        <v>373</v>
      </c>
      <c r="D93" s="4">
        <v>45016</v>
      </c>
      <c r="E93" s="4">
        <v>44926</v>
      </c>
      <c r="F93" s="2" t="s">
        <v>43</v>
      </c>
    </row>
    <row r="94" spans="1:6" s="2" customFormat="1" ht="29" x14ac:dyDescent="0.35">
      <c r="A94" s="47" t="s">
        <v>667</v>
      </c>
      <c r="B94" s="2" t="s">
        <v>358</v>
      </c>
      <c r="C94" s="2" t="s">
        <v>402</v>
      </c>
      <c r="D94" s="4">
        <v>45016</v>
      </c>
      <c r="E94" s="4">
        <v>44926</v>
      </c>
      <c r="F94" s="2" t="s">
        <v>43</v>
      </c>
    </row>
    <row r="95" spans="1:6" s="2" customFormat="1" ht="29" x14ac:dyDescent="0.35">
      <c r="A95" s="47" t="s">
        <v>668</v>
      </c>
      <c r="B95" s="2" t="s">
        <v>505</v>
      </c>
      <c r="C95" s="2" t="s">
        <v>46</v>
      </c>
      <c r="D95" s="4">
        <v>45016</v>
      </c>
      <c r="E95" s="4">
        <v>44926</v>
      </c>
      <c r="F95" s="2" t="s">
        <v>21</v>
      </c>
    </row>
    <row r="96" spans="1:6" s="2" customFormat="1" ht="29" x14ac:dyDescent="0.35">
      <c r="A96" s="47" t="s">
        <v>115</v>
      </c>
      <c r="B96" s="2" t="s">
        <v>116</v>
      </c>
      <c r="C96" s="2" t="s">
        <v>118</v>
      </c>
      <c r="D96" s="4">
        <v>45016</v>
      </c>
      <c r="E96" s="4">
        <v>44926</v>
      </c>
      <c r="F96" s="2" t="s">
        <v>21</v>
      </c>
    </row>
    <row r="97" spans="1:6" s="2" customFormat="1" ht="29" x14ac:dyDescent="0.35">
      <c r="A97" s="47" t="s">
        <v>669</v>
      </c>
      <c r="B97" s="2" t="s">
        <v>526</v>
      </c>
      <c r="C97" s="2" t="s">
        <v>58</v>
      </c>
      <c r="D97" s="4">
        <v>45016</v>
      </c>
      <c r="E97" s="4">
        <v>44926</v>
      </c>
      <c r="F97" s="2" t="s">
        <v>21</v>
      </c>
    </row>
    <row r="98" spans="1:6" s="2" customFormat="1" ht="29" x14ac:dyDescent="0.35">
      <c r="A98" s="47" t="s">
        <v>670</v>
      </c>
      <c r="B98" s="2" t="s">
        <v>671</v>
      </c>
      <c r="C98" s="2" t="s">
        <v>30</v>
      </c>
      <c r="D98" s="4">
        <v>45016</v>
      </c>
      <c r="E98" s="4">
        <v>44926</v>
      </c>
      <c r="F98" s="2" t="s">
        <v>21</v>
      </c>
    </row>
    <row r="99" spans="1:6" s="2" customFormat="1" ht="29" x14ac:dyDescent="0.35">
      <c r="A99" s="47" t="s">
        <v>51</v>
      </c>
      <c r="B99" s="2" t="s">
        <v>52</v>
      </c>
      <c r="C99" s="2" t="s">
        <v>614</v>
      </c>
      <c r="D99" s="4">
        <v>45016</v>
      </c>
      <c r="E99" s="4">
        <v>44926</v>
      </c>
      <c r="F99" s="2" t="s">
        <v>43</v>
      </c>
    </row>
    <row r="100" spans="1:6" s="2" customFormat="1" x14ac:dyDescent="0.35">
      <c r="A100" s="47" t="s">
        <v>672</v>
      </c>
      <c r="B100" s="2" t="s">
        <v>530</v>
      </c>
      <c r="C100" s="2" t="s">
        <v>55</v>
      </c>
      <c r="D100" s="4">
        <v>45016</v>
      </c>
      <c r="E100" s="4">
        <v>44926</v>
      </c>
      <c r="F100" s="2" t="s">
        <v>43</v>
      </c>
    </row>
    <row r="101" spans="1:6" s="2" customFormat="1" ht="29" x14ac:dyDescent="0.35">
      <c r="A101" s="47" t="s">
        <v>65</v>
      </c>
      <c r="B101" s="2" t="s">
        <v>66</v>
      </c>
      <c r="C101" s="2" t="s">
        <v>68</v>
      </c>
      <c r="D101" s="4">
        <v>45016</v>
      </c>
      <c r="E101" s="4">
        <v>44926</v>
      </c>
      <c r="F101" s="2" t="s">
        <v>43</v>
      </c>
    </row>
    <row r="102" spans="1:6" s="2" customFormat="1" ht="29" x14ac:dyDescent="0.35">
      <c r="A102" s="47" t="s">
        <v>26</v>
      </c>
      <c r="B102" s="2" t="s">
        <v>27</v>
      </c>
      <c r="C102" s="2" t="s">
        <v>202</v>
      </c>
      <c r="D102" s="4">
        <v>45016</v>
      </c>
      <c r="E102" s="4">
        <v>44926</v>
      </c>
      <c r="F102" s="2" t="s">
        <v>21</v>
      </c>
    </row>
    <row r="103" spans="1:6" s="2" customFormat="1" ht="29" x14ac:dyDescent="0.35">
      <c r="A103" s="47" t="s">
        <v>542</v>
      </c>
      <c r="B103" s="2" t="s">
        <v>543</v>
      </c>
      <c r="C103" s="2" t="s">
        <v>30</v>
      </c>
      <c r="D103" s="4">
        <v>45016</v>
      </c>
      <c r="E103" s="4">
        <v>44926</v>
      </c>
      <c r="F103" s="2" t="s">
        <v>21</v>
      </c>
    </row>
    <row r="104" spans="1:6" s="2" customFormat="1" x14ac:dyDescent="0.35">
      <c r="A104" s="47" t="s">
        <v>673</v>
      </c>
      <c r="B104" s="2" t="s">
        <v>674</v>
      </c>
      <c r="C104" s="2" t="s">
        <v>30</v>
      </c>
      <c r="D104" s="4">
        <v>45016</v>
      </c>
      <c r="E104" s="4">
        <v>44926</v>
      </c>
      <c r="F104" s="2" t="s">
        <v>43</v>
      </c>
    </row>
    <row r="105" spans="1:6" s="2" customFormat="1" ht="29" x14ac:dyDescent="0.35">
      <c r="A105" s="47" t="s">
        <v>675</v>
      </c>
      <c r="B105" s="2" t="s">
        <v>414</v>
      </c>
      <c r="C105" s="2" t="s">
        <v>82</v>
      </c>
      <c r="D105" s="4">
        <v>45016</v>
      </c>
      <c r="E105" s="4">
        <v>44926</v>
      </c>
      <c r="F105" s="2" t="s">
        <v>21</v>
      </c>
    </row>
    <row r="106" spans="1:6" s="2" customFormat="1" x14ac:dyDescent="0.35">
      <c r="A106" s="47" t="s">
        <v>112</v>
      </c>
      <c r="B106" s="2" t="s">
        <v>113</v>
      </c>
      <c r="C106" s="2" t="s">
        <v>676</v>
      </c>
      <c r="D106" s="4">
        <v>45016</v>
      </c>
      <c r="E106" s="4">
        <v>44926</v>
      </c>
      <c r="F106" s="2" t="s">
        <v>43</v>
      </c>
    </row>
    <row r="107" spans="1:6" ht="29" x14ac:dyDescent="0.35">
      <c r="A107" s="47" t="s">
        <v>677</v>
      </c>
      <c r="B107" s="2" t="s">
        <v>678</v>
      </c>
      <c r="C107" s="2" t="s">
        <v>606</v>
      </c>
      <c r="D107" s="4">
        <v>45019</v>
      </c>
      <c r="E107" s="4">
        <v>44957</v>
      </c>
      <c r="F107" s="2" t="s">
        <v>21</v>
      </c>
    </row>
    <row r="108" spans="1:6" ht="29" x14ac:dyDescent="0.35">
      <c r="A108" s="47" t="s">
        <v>107</v>
      </c>
      <c r="B108" s="2" t="s">
        <v>108</v>
      </c>
      <c r="C108" s="2" t="s">
        <v>679</v>
      </c>
      <c r="D108" s="4">
        <v>45042</v>
      </c>
      <c r="E108" s="4">
        <v>44957</v>
      </c>
      <c r="F108" s="2" t="s">
        <v>21</v>
      </c>
    </row>
    <row r="109" spans="1:6" x14ac:dyDescent="0.35">
      <c r="A109" s="47" t="s">
        <v>680</v>
      </c>
      <c r="B109" s="2" t="s">
        <v>681</v>
      </c>
      <c r="C109" s="2" t="s">
        <v>682</v>
      </c>
      <c r="D109" s="4">
        <v>45077</v>
      </c>
      <c r="E109" s="4">
        <v>44985</v>
      </c>
      <c r="F109" s="2" t="s">
        <v>43</v>
      </c>
    </row>
    <row r="110" spans="1:6" ht="29" x14ac:dyDescent="0.35">
      <c r="A110" s="47" t="s">
        <v>683</v>
      </c>
      <c r="B110" s="2" t="s">
        <v>534</v>
      </c>
      <c r="C110" s="2" t="s">
        <v>684</v>
      </c>
      <c r="D110" s="4">
        <v>45077</v>
      </c>
      <c r="E110" s="4">
        <v>44985</v>
      </c>
      <c r="F110" s="2" t="s">
        <v>43</v>
      </c>
    </row>
    <row r="111" spans="1:6" ht="29" x14ac:dyDescent="0.35">
      <c r="A111" s="47" t="s">
        <v>685</v>
      </c>
      <c r="B111" s="2" t="s">
        <v>686</v>
      </c>
      <c r="C111" s="2" t="s">
        <v>180</v>
      </c>
      <c r="D111" s="4">
        <v>45077</v>
      </c>
      <c r="E111" s="4">
        <v>44985</v>
      </c>
      <c r="F111" s="2" t="s">
        <v>21</v>
      </c>
    </row>
    <row r="112" spans="1:6" ht="29" x14ac:dyDescent="0.35">
      <c r="A112" s="47" t="s">
        <v>687</v>
      </c>
      <c r="B112" s="2" t="s">
        <v>688</v>
      </c>
      <c r="C112" s="2" t="s">
        <v>606</v>
      </c>
      <c r="D112" s="4">
        <v>45134</v>
      </c>
      <c r="E112" s="4">
        <v>45046</v>
      </c>
      <c r="F112" s="2" t="s">
        <v>21</v>
      </c>
    </row>
    <row r="113" spans="1:6" ht="29" x14ac:dyDescent="0.35">
      <c r="A113" s="47" t="s">
        <v>689</v>
      </c>
      <c r="B113" s="2" t="s">
        <v>690</v>
      </c>
      <c r="C113" s="2" t="s">
        <v>691</v>
      </c>
      <c r="D113" s="4">
        <v>45198</v>
      </c>
      <c r="E113" s="4">
        <v>45107</v>
      </c>
      <c r="F113" s="2" t="s">
        <v>21</v>
      </c>
    </row>
    <row r="114" spans="1:6" x14ac:dyDescent="0.35">
      <c r="A114" s="47" t="s">
        <v>692</v>
      </c>
      <c r="B114" s="2" t="s">
        <v>693</v>
      </c>
      <c r="C114" s="2" t="s">
        <v>465</v>
      </c>
      <c r="D114" s="4">
        <v>45288</v>
      </c>
      <c r="E114" s="4">
        <v>45199</v>
      </c>
      <c r="F114" s="2" t="s">
        <v>43</v>
      </c>
    </row>
    <row r="115" spans="1:6" x14ac:dyDescent="0.35">
      <c r="A115" t="s">
        <v>694</v>
      </c>
      <c r="B115" s="20" t="s">
        <v>695</v>
      </c>
      <c r="C115" s="2" t="s">
        <v>72</v>
      </c>
      <c r="D115" s="4">
        <v>45348</v>
      </c>
      <c r="E115" s="4">
        <v>45260</v>
      </c>
      <c r="F115" s="2" t="s">
        <v>43</v>
      </c>
    </row>
    <row r="116" spans="1:6" ht="29" x14ac:dyDescent="0.35">
      <c r="A116" s="47" t="s">
        <v>696</v>
      </c>
      <c r="B116" s="2" t="s">
        <v>60</v>
      </c>
      <c r="C116" s="2" t="s">
        <v>61</v>
      </c>
      <c r="D116" s="4">
        <v>45681</v>
      </c>
      <c r="E116" s="4">
        <v>45596</v>
      </c>
      <c r="F116" s="2" t="s">
        <v>21</v>
      </c>
    </row>
    <row r="117" spans="1:6" ht="29" x14ac:dyDescent="0.35">
      <c r="A117" s="47" t="s">
        <v>697</v>
      </c>
      <c r="B117" s="2" t="s">
        <v>698</v>
      </c>
      <c r="C117" s="2" t="s">
        <v>180</v>
      </c>
      <c r="D117" s="4">
        <v>45786</v>
      </c>
      <c r="E117" s="4">
        <v>45716</v>
      </c>
      <c r="F117" s="2" t="s">
        <v>21</v>
      </c>
    </row>
    <row r="118" spans="1:6" ht="29" x14ac:dyDescent="0.35">
      <c r="A118" s="47" t="s">
        <v>699</v>
      </c>
      <c r="B118" s="2" t="s">
        <v>700</v>
      </c>
      <c r="C118" s="2" t="s">
        <v>370</v>
      </c>
      <c r="D118" s="4">
        <v>45796</v>
      </c>
      <c r="E118" s="4">
        <v>45716</v>
      </c>
      <c r="F118" s="2" t="s">
        <v>21</v>
      </c>
    </row>
    <row r="119" spans="1:6" ht="29" x14ac:dyDescent="0.35">
      <c r="A119" s="47" t="s">
        <v>701</v>
      </c>
      <c r="B119" s="2" t="s">
        <v>702</v>
      </c>
      <c r="C119" s="2" t="s">
        <v>703</v>
      </c>
      <c r="D119" s="4">
        <v>45798</v>
      </c>
      <c r="E119" s="4">
        <v>45716</v>
      </c>
      <c r="F119" s="2" t="s">
        <v>21</v>
      </c>
    </row>
    <row r="120" spans="1:6" ht="29" x14ac:dyDescent="0.35">
      <c r="A120" s="47" t="s">
        <v>704</v>
      </c>
      <c r="B120" s="2" t="s">
        <v>705</v>
      </c>
      <c r="C120" s="2" t="s">
        <v>703</v>
      </c>
      <c r="D120" s="4">
        <v>45798</v>
      </c>
      <c r="E120" s="4">
        <v>45716</v>
      </c>
      <c r="F120" s="2" t="s">
        <v>21</v>
      </c>
    </row>
    <row r="121" spans="1:6" ht="29" x14ac:dyDescent="0.35">
      <c r="A121" s="47" t="s">
        <v>706</v>
      </c>
      <c r="B121" s="2" t="s">
        <v>707</v>
      </c>
      <c r="C121" s="2" t="s">
        <v>708</v>
      </c>
      <c r="D121" s="4">
        <v>45817</v>
      </c>
      <c r="E121" s="4">
        <v>45747</v>
      </c>
      <c r="F121" s="2" t="s">
        <v>21</v>
      </c>
    </row>
    <row r="122" spans="1:6" ht="29" x14ac:dyDescent="0.35">
      <c r="A122" s="47" t="s">
        <v>709</v>
      </c>
      <c r="B122" s="2" t="s">
        <v>710</v>
      </c>
      <c r="C122" s="2" t="s">
        <v>703</v>
      </c>
      <c r="D122" s="4">
        <v>45817</v>
      </c>
      <c r="E122" s="4">
        <v>45747</v>
      </c>
      <c r="F122" s="2" t="s">
        <v>21</v>
      </c>
    </row>
    <row r="123" spans="1:6" ht="29" x14ac:dyDescent="0.35">
      <c r="A123" s="47" t="s">
        <v>711</v>
      </c>
      <c r="B123" s="2" t="s">
        <v>712</v>
      </c>
      <c r="C123" s="2" t="s">
        <v>102</v>
      </c>
      <c r="D123" s="4">
        <v>45833</v>
      </c>
      <c r="E123" s="4">
        <v>45747</v>
      </c>
      <c r="F123" s="2" t="s">
        <v>21</v>
      </c>
    </row>
    <row r="124" spans="1:6" ht="29" x14ac:dyDescent="0.35">
      <c r="A124" s="47" t="s">
        <v>713</v>
      </c>
      <c r="B124" s="2" t="s">
        <v>714</v>
      </c>
      <c r="C124" s="2" t="s">
        <v>102</v>
      </c>
      <c r="D124" s="4">
        <v>45833</v>
      </c>
      <c r="E124" s="4">
        <v>45747</v>
      </c>
      <c r="F124" s="2" t="s">
        <v>21</v>
      </c>
    </row>
    <row r="125" spans="1:6" ht="29" x14ac:dyDescent="0.35">
      <c r="A125" s="47" t="s">
        <v>715</v>
      </c>
      <c r="B125" s="2" t="s">
        <v>716</v>
      </c>
      <c r="C125" s="2" t="s">
        <v>102</v>
      </c>
      <c r="D125" s="4">
        <v>45833</v>
      </c>
      <c r="E125" s="4">
        <v>45747</v>
      </c>
      <c r="F125" s="2" t="s">
        <v>21</v>
      </c>
    </row>
    <row r="126" spans="1:6" ht="43.5" x14ac:dyDescent="0.35">
      <c r="A126" s="47" t="s">
        <v>717</v>
      </c>
      <c r="B126" s="2" t="s">
        <v>718</v>
      </c>
      <c r="C126" s="2" t="s">
        <v>180</v>
      </c>
      <c r="D126" s="4">
        <v>45834</v>
      </c>
      <c r="E126" s="4">
        <v>45747</v>
      </c>
      <c r="F126" s="2" t="s">
        <v>21</v>
      </c>
    </row>
    <row r="127" spans="1:6" ht="29" x14ac:dyDescent="0.35">
      <c r="A127" s="47" t="s">
        <v>719</v>
      </c>
      <c r="B127" s="2" t="s">
        <v>720</v>
      </c>
      <c r="C127" s="2" t="s">
        <v>703</v>
      </c>
      <c r="D127" s="4">
        <v>45838</v>
      </c>
      <c r="E127" s="4">
        <v>45747</v>
      </c>
      <c r="F127" s="2" t="s">
        <v>21</v>
      </c>
    </row>
    <row r="128" spans="1:6" ht="29" x14ac:dyDescent="0.35">
      <c r="A128" s="47" t="s">
        <v>721</v>
      </c>
      <c r="B128" s="2" t="s">
        <v>722</v>
      </c>
      <c r="C128" s="2" t="s">
        <v>703</v>
      </c>
      <c r="D128" s="4">
        <v>45838</v>
      </c>
      <c r="E128" s="4">
        <v>45747</v>
      </c>
      <c r="F128" s="2" t="s">
        <v>21</v>
      </c>
    </row>
    <row r="129" spans="1:6" ht="29" x14ac:dyDescent="0.35">
      <c r="A129" s="47" t="s">
        <v>723</v>
      </c>
      <c r="B129" s="2" t="s">
        <v>724</v>
      </c>
      <c r="C129" s="2" t="s">
        <v>703</v>
      </c>
      <c r="D129" s="4">
        <v>45838</v>
      </c>
      <c r="E129" s="4">
        <v>45747</v>
      </c>
      <c r="F129" s="2" t="s">
        <v>21</v>
      </c>
    </row>
    <row r="130" spans="1:6" ht="29" x14ac:dyDescent="0.35">
      <c r="A130" s="47" t="s">
        <v>725</v>
      </c>
      <c r="B130" s="2" t="s">
        <v>726</v>
      </c>
      <c r="C130" s="2" t="s">
        <v>102</v>
      </c>
      <c r="D130" s="4">
        <v>45838</v>
      </c>
      <c r="E130" s="4">
        <v>45747</v>
      </c>
      <c r="F130" s="2" t="s">
        <v>21</v>
      </c>
    </row>
    <row r="131" spans="1:6" ht="29" x14ac:dyDescent="0.35">
      <c r="A131" s="47" t="s">
        <v>727</v>
      </c>
      <c r="B131" s="2" t="s">
        <v>728</v>
      </c>
      <c r="C131" s="2" t="s">
        <v>102</v>
      </c>
      <c r="D131" s="4">
        <v>45838</v>
      </c>
      <c r="E131" s="4">
        <v>45747</v>
      </c>
      <c r="F131" s="2" t="s">
        <v>21</v>
      </c>
    </row>
    <row r="132" spans="1:6" ht="29" x14ac:dyDescent="0.35">
      <c r="A132" s="47" t="s">
        <v>729</v>
      </c>
      <c r="B132" s="2" t="s">
        <v>730</v>
      </c>
      <c r="C132" s="2" t="s">
        <v>30</v>
      </c>
      <c r="D132" s="4">
        <v>45839</v>
      </c>
      <c r="E132" s="4">
        <v>45777</v>
      </c>
      <c r="F132" s="2" t="s">
        <v>21</v>
      </c>
    </row>
    <row r="133" spans="1:6" ht="29" x14ac:dyDescent="0.35">
      <c r="A133" s="47" t="s">
        <v>731</v>
      </c>
      <c r="B133" s="2" t="s">
        <v>732</v>
      </c>
      <c r="C133" s="2" t="s">
        <v>30</v>
      </c>
      <c r="D133" s="4">
        <v>45839</v>
      </c>
      <c r="E133" s="4">
        <v>45777</v>
      </c>
      <c r="F133" s="2" t="s">
        <v>21</v>
      </c>
    </row>
    <row r="134" spans="1:6" ht="29" x14ac:dyDescent="0.35">
      <c r="A134" s="47" t="s">
        <v>733</v>
      </c>
      <c r="B134" s="2" t="s">
        <v>734</v>
      </c>
      <c r="C134" s="2" t="s">
        <v>30</v>
      </c>
      <c r="D134" s="4">
        <v>45839</v>
      </c>
      <c r="E134" s="4">
        <v>45777</v>
      </c>
      <c r="F134" s="2" t="s">
        <v>21</v>
      </c>
    </row>
    <row r="135" spans="1:6" ht="29" x14ac:dyDescent="0.35">
      <c r="A135" s="47" t="s">
        <v>735</v>
      </c>
      <c r="B135" s="2" t="s">
        <v>736</v>
      </c>
      <c r="C135" s="2" t="s">
        <v>737</v>
      </c>
      <c r="D135" s="4">
        <v>45845</v>
      </c>
      <c r="E135" s="4">
        <v>45777</v>
      </c>
      <c r="F135" s="2" t="s">
        <v>21</v>
      </c>
    </row>
    <row r="136" spans="1:6" ht="29" x14ac:dyDescent="0.35">
      <c r="A136" s="47" t="s">
        <v>738</v>
      </c>
      <c r="B136" s="2" t="s">
        <v>739</v>
      </c>
      <c r="C136" s="2" t="s">
        <v>180</v>
      </c>
      <c r="D136" s="4">
        <v>45845</v>
      </c>
      <c r="E136" s="4">
        <v>45777</v>
      </c>
      <c r="F136" s="2" t="s">
        <v>21</v>
      </c>
    </row>
    <row r="137" spans="1:6" ht="29" x14ac:dyDescent="0.35">
      <c r="A137" s="47" t="s">
        <v>740</v>
      </c>
      <c r="B137" s="2" t="s">
        <v>741</v>
      </c>
      <c r="C137" s="2" t="s">
        <v>180</v>
      </c>
      <c r="D137" s="4">
        <v>45847</v>
      </c>
      <c r="E137" s="4">
        <v>45777</v>
      </c>
      <c r="F137" s="2" t="s">
        <v>21</v>
      </c>
    </row>
    <row r="138" spans="1:6" ht="29" x14ac:dyDescent="0.35">
      <c r="A138" s="47" t="s">
        <v>742</v>
      </c>
      <c r="B138" s="2" t="s">
        <v>743</v>
      </c>
      <c r="C138" s="2" t="s">
        <v>180</v>
      </c>
      <c r="D138" s="4">
        <v>45847</v>
      </c>
      <c r="E138" s="4">
        <v>45777</v>
      </c>
      <c r="F138" s="2" t="s">
        <v>21</v>
      </c>
    </row>
    <row r="139" spans="1:6" ht="29" x14ac:dyDescent="0.35">
      <c r="A139" s="47" t="s">
        <v>744</v>
      </c>
      <c r="B139" s="2" t="s">
        <v>745</v>
      </c>
      <c r="C139" s="2" t="s">
        <v>180</v>
      </c>
      <c r="D139" s="4">
        <v>45847</v>
      </c>
      <c r="E139" s="4">
        <v>45777</v>
      </c>
      <c r="F139" s="2" t="s">
        <v>21</v>
      </c>
    </row>
    <row r="140" spans="1:6" ht="29" x14ac:dyDescent="0.35">
      <c r="A140" s="47" t="s">
        <v>746</v>
      </c>
      <c r="B140" s="2" t="s">
        <v>747</v>
      </c>
      <c r="C140" s="2" t="s">
        <v>180</v>
      </c>
      <c r="D140" s="4">
        <v>45847</v>
      </c>
      <c r="E140" s="4">
        <v>45777</v>
      </c>
      <c r="F140" s="2" t="s">
        <v>21</v>
      </c>
    </row>
    <row r="141" spans="1:6" ht="43.5" x14ac:dyDescent="0.35">
      <c r="A141" s="47" t="s">
        <v>748</v>
      </c>
      <c r="B141" s="2" t="s">
        <v>749</v>
      </c>
      <c r="C141" s="2" t="s">
        <v>180</v>
      </c>
      <c r="D141" s="4">
        <v>45847</v>
      </c>
      <c r="E141" s="4">
        <v>45777</v>
      </c>
      <c r="F141" s="2" t="s">
        <v>21</v>
      </c>
    </row>
    <row r="142" spans="1:6" ht="43.5" x14ac:dyDescent="0.35">
      <c r="A142" s="47" t="s">
        <v>750</v>
      </c>
      <c r="B142" s="2" t="s">
        <v>751</v>
      </c>
      <c r="C142" s="2" t="s">
        <v>180</v>
      </c>
      <c r="D142" s="4">
        <v>45847</v>
      </c>
      <c r="E142" s="4">
        <v>45777</v>
      </c>
      <c r="F142" s="2" t="s">
        <v>21</v>
      </c>
    </row>
    <row r="143" spans="1:6" ht="29" x14ac:dyDescent="0.35">
      <c r="A143" s="47" t="s">
        <v>752</v>
      </c>
      <c r="B143" s="2" t="s">
        <v>753</v>
      </c>
      <c r="C143" s="2" t="s">
        <v>703</v>
      </c>
      <c r="D143" s="4">
        <v>45848</v>
      </c>
      <c r="E143" s="4">
        <v>45777</v>
      </c>
      <c r="F143" s="2" t="s">
        <v>21</v>
      </c>
    </row>
    <row r="144" spans="1:6" ht="29" x14ac:dyDescent="0.35">
      <c r="A144" s="32" t="s">
        <v>754</v>
      </c>
      <c r="B144" s="2" t="s">
        <v>755</v>
      </c>
      <c r="C144" s="2" t="s">
        <v>82</v>
      </c>
      <c r="D144" s="4">
        <v>45855</v>
      </c>
      <c r="E144" s="4">
        <v>45777</v>
      </c>
      <c r="F144" s="2" t="s">
        <v>21</v>
      </c>
    </row>
    <row r="145" spans="1:6" ht="29" x14ac:dyDescent="0.35">
      <c r="A145" s="47" t="s">
        <v>756</v>
      </c>
      <c r="B145" s="25" t="s">
        <v>757</v>
      </c>
      <c r="C145" s="2" t="s">
        <v>758</v>
      </c>
      <c r="D145" s="4">
        <v>45855</v>
      </c>
      <c r="E145" s="4">
        <v>45777</v>
      </c>
      <c r="F145" s="2" t="s">
        <v>21</v>
      </c>
    </row>
    <row r="146" spans="1:6" ht="29" x14ac:dyDescent="0.35">
      <c r="A146" s="47" t="s">
        <v>759</v>
      </c>
      <c r="B146" s="25" t="s">
        <v>760</v>
      </c>
      <c r="C146" s="2" t="s">
        <v>761</v>
      </c>
      <c r="D146" s="4">
        <v>45859</v>
      </c>
      <c r="E146" s="4">
        <v>45777</v>
      </c>
      <c r="F146" s="2" t="s">
        <v>21</v>
      </c>
    </row>
    <row r="147" spans="1:6" ht="29" x14ac:dyDescent="0.35">
      <c r="A147" s="47" t="s">
        <v>762</v>
      </c>
      <c r="B147" s="25" t="s">
        <v>763</v>
      </c>
      <c r="C147" s="2" t="s">
        <v>208</v>
      </c>
      <c r="D147" s="4">
        <v>45868</v>
      </c>
      <c r="E147" s="4">
        <v>45777</v>
      </c>
      <c r="F147" s="2" t="s">
        <v>21</v>
      </c>
    </row>
    <row r="148" spans="1:6" ht="29" x14ac:dyDescent="0.35">
      <c r="A148" s="47" t="s">
        <v>764</v>
      </c>
      <c r="B148" s="25" t="s">
        <v>765</v>
      </c>
      <c r="C148" s="2" t="s">
        <v>208</v>
      </c>
      <c r="D148" s="4">
        <v>45869</v>
      </c>
      <c r="E148" s="4">
        <v>45777</v>
      </c>
      <c r="F148" s="2" t="s">
        <v>21</v>
      </c>
    </row>
    <row r="149" spans="1:6" ht="29" x14ac:dyDescent="0.35">
      <c r="A149" s="47" t="s">
        <v>766</v>
      </c>
      <c r="B149" s="2" t="s">
        <v>767</v>
      </c>
      <c r="C149" s="2" t="s">
        <v>30</v>
      </c>
      <c r="D149" s="4">
        <v>45888</v>
      </c>
      <c r="E149" s="4">
        <v>45808</v>
      </c>
      <c r="F149" s="2" t="s">
        <v>21</v>
      </c>
    </row>
    <row r="150" spans="1:6" ht="29" x14ac:dyDescent="0.35">
      <c r="A150" s="47" t="s">
        <v>768</v>
      </c>
      <c r="B150" s="2" t="s">
        <v>769</v>
      </c>
      <c r="C150" s="2" t="s">
        <v>30</v>
      </c>
      <c r="D150" s="4">
        <v>45889</v>
      </c>
      <c r="E150" s="4">
        <v>45808</v>
      </c>
      <c r="F150" s="2" t="s">
        <v>21</v>
      </c>
    </row>
    <row r="151" spans="1:6" ht="29" x14ac:dyDescent="0.35">
      <c r="A151" s="47" t="s">
        <v>770</v>
      </c>
      <c r="B151" s="25" t="s">
        <v>771</v>
      </c>
      <c r="C151" s="2" t="s">
        <v>180</v>
      </c>
      <c r="D151" s="4">
        <v>45895</v>
      </c>
      <c r="E151" s="4">
        <v>45808</v>
      </c>
      <c r="F151" s="2" t="s">
        <v>21</v>
      </c>
    </row>
    <row r="152" spans="1:6" ht="43.5" x14ac:dyDescent="0.35">
      <c r="A152" s="47" t="s">
        <v>772</v>
      </c>
      <c r="B152" s="25" t="s">
        <v>773</v>
      </c>
      <c r="C152" s="2" t="s">
        <v>180</v>
      </c>
      <c r="D152" s="4">
        <v>45897</v>
      </c>
      <c r="E152" s="4">
        <v>45808</v>
      </c>
      <c r="F152" s="2" t="s">
        <v>21</v>
      </c>
    </row>
    <row r="153" spans="1:6" ht="29" x14ac:dyDescent="0.35">
      <c r="A153" s="47" t="s">
        <v>774</v>
      </c>
      <c r="B153" s="25" t="s">
        <v>775</v>
      </c>
      <c r="C153" s="2" t="s">
        <v>776</v>
      </c>
      <c r="D153" s="4">
        <v>45898</v>
      </c>
      <c r="E153" s="4">
        <v>45808</v>
      </c>
      <c r="F153" s="2" t="s">
        <v>21</v>
      </c>
    </row>
    <row r="154" spans="1:6" ht="29" x14ac:dyDescent="0.35">
      <c r="A154" s="32" t="s">
        <v>777</v>
      </c>
      <c r="B154" s="25" t="s">
        <v>778</v>
      </c>
      <c r="C154" s="2" t="s">
        <v>86</v>
      </c>
      <c r="D154" s="4">
        <v>45902</v>
      </c>
      <c r="E154" s="4">
        <v>45838</v>
      </c>
      <c r="F154" s="2" t="s">
        <v>21</v>
      </c>
    </row>
    <row r="155" spans="1:6" ht="29" x14ac:dyDescent="0.35">
      <c r="A155" s="47" t="s">
        <v>779</v>
      </c>
      <c r="B155" s="25" t="s">
        <v>780</v>
      </c>
      <c r="C155" s="2" t="s">
        <v>781</v>
      </c>
      <c r="D155" s="4">
        <v>45924</v>
      </c>
      <c r="E155" s="4">
        <v>45838</v>
      </c>
      <c r="F155" s="2" t="s">
        <v>21</v>
      </c>
    </row>
    <row r="156" spans="1:6" ht="29" x14ac:dyDescent="0.35">
      <c r="A156" s="24" t="s">
        <v>782</v>
      </c>
      <c r="B156" s="25" t="s">
        <v>783</v>
      </c>
      <c r="C156" s="2" t="s">
        <v>784</v>
      </c>
      <c r="D156" s="4">
        <v>45927</v>
      </c>
      <c r="E156" s="4">
        <v>45838</v>
      </c>
      <c r="F156" s="2" t="s">
        <v>21</v>
      </c>
    </row>
    <row r="157" spans="1:6" ht="29" x14ac:dyDescent="0.35">
      <c r="A157" s="24" t="s">
        <v>785</v>
      </c>
      <c r="B157" s="25" t="s">
        <v>786</v>
      </c>
      <c r="C157" s="2" t="s">
        <v>787</v>
      </c>
      <c r="D157" s="4">
        <v>45929</v>
      </c>
      <c r="E157" s="4">
        <v>45838</v>
      </c>
      <c r="F157" s="2" t="s">
        <v>21</v>
      </c>
    </row>
    <row r="158" spans="1:6" ht="29" x14ac:dyDescent="0.35">
      <c r="A158" s="24" t="s">
        <v>788</v>
      </c>
      <c r="B158" s="25" t="s">
        <v>789</v>
      </c>
      <c r="C158" s="2" t="s">
        <v>790</v>
      </c>
      <c r="D158" s="4">
        <v>45929</v>
      </c>
      <c r="E158" s="4">
        <v>45838</v>
      </c>
      <c r="F158" s="2" t="s">
        <v>21</v>
      </c>
    </row>
    <row r="159" spans="1:6" ht="29" x14ac:dyDescent="0.35">
      <c r="A159" s="47" t="s">
        <v>791</v>
      </c>
      <c r="B159" s="2" t="s">
        <v>792</v>
      </c>
      <c r="C159" s="2" t="s">
        <v>139</v>
      </c>
      <c r="D159" s="4">
        <v>45930</v>
      </c>
      <c r="E159" s="4">
        <v>45838</v>
      </c>
      <c r="F159" s="2" t="s">
        <v>21</v>
      </c>
    </row>
    <row r="160" spans="1:6" ht="29" x14ac:dyDescent="0.35">
      <c r="A160" s="47" t="s">
        <v>793</v>
      </c>
      <c r="B160" s="2" t="s">
        <v>794</v>
      </c>
      <c r="C160" s="2" t="s">
        <v>761</v>
      </c>
      <c r="D160" s="4">
        <v>45938</v>
      </c>
      <c r="E160" s="4">
        <v>45869</v>
      </c>
      <c r="F160" s="2" t="s">
        <v>21</v>
      </c>
    </row>
    <row r="161" spans="1:6" ht="29" x14ac:dyDescent="0.35">
      <c r="A161" s="47" t="s">
        <v>795</v>
      </c>
      <c r="B161" s="2" t="s">
        <v>796</v>
      </c>
      <c r="C161" s="2" t="s">
        <v>102</v>
      </c>
      <c r="D161" s="4">
        <v>45945</v>
      </c>
      <c r="E161" s="4">
        <v>45869</v>
      </c>
      <c r="F161" s="2" t="s">
        <v>21</v>
      </c>
    </row>
    <row r="162" spans="1:6" ht="29" x14ac:dyDescent="0.35">
      <c r="A162" s="47" t="s">
        <v>797</v>
      </c>
      <c r="B162" s="2" t="s">
        <v>798</v>
      </c>
      <c r="C162" s="2" t="s">
        <v>218</v>
      </c>
      <c r="D162" s="4">
        <v>45946</v>
      </c>
      <c r="E162" s="4">
        <v>45869</v>
      </c>
      <c r="F162" s="2" t="s">
        <v>21</v>
      </c>
    </row>
    <row r="163" spans="1:6" ht="29" x14ac:dyDescent="0.35">
      <c r="A163" s="47" t="s">
        <v>799</v>
      </c>
      <c r="B163" s="2" t="s">
        <v>800</v>
      </c>
      <c r="C163" s="2" t="s">
        <v>801</v>
      </c>
      <c r="D163" s="4">
        <v>45947</v>
      </c>
      <c r="E163" s="4">
        <v>45869</v>
      </c>
      <c r="F163" s="2" t="s">
        <v>21</v>
      </c>
    </row>
    <row r="164" spans="1:6" ht="29" x14ac:dyDescent="0.35">
      <c r="A164" s="47" t="s">
        <v>802</v>
      </c>
      <c r="B164" s="25" t="s">
        <v>803</v>
      </c>
      <c r="C164" s="2" t="s">
        <v>804</v>
      </c>
      <c r="D164" s="4">
        <v>45960</v>
      </c>
      <c r="E164" s="4">
        <v>45869</v>
      </c>
      <c r="F164" s="2" t="s">
        <v>21</v>
      </c>
    </row>
    <row r="165" spans="1:6" ht="29" x14ac:dyDescent="0.35">
      <c r="A165" s="47" t="s">
        <v>805</v>
      </c>
      <c r="B165" s="25" t="s">
        <v>806</v>
      </c>
      <c r="C165" s="2" t="s">
        <v>456</v>
      </c>
      <c r="D165" s="4">
        <v>45961</v>
      </c>
      <c r="E165" s="4">
        <v>45869</v>
      </c>
      <c r="F165" s="2" t="s">
        <v>21</v>
      </c>
    </row>
    <row r="166" spans="1:6" ht="29" x14ac:dyDescent="0.35">
      <c r="A166" s="47" t="s">
        <v>807</v>
      </c>
      <c r="B166" s="25" t="s">
        <v>808</v>
      </c>
      <c r="C166" s="25" t="s">
        <v>809</v>
      </c>
      <c r="D166" s="35">
        <v>45968</v>
      </c>
      <c r="E166" s="4">
        <v>45900</v>
      </c>
      <c r="F166" s="2" t="s">
        <v>21</v>
      </c>
    </row>
    <row r="167" spans="1:6" ht="29" x14ac:dyDescent="0.35">
      <c r="A167" s="47" t="s">
        <v>932</v>
      </c>
      <c r="B167" s="25" t="s">
        <v>933</v>
      </c>
      <c r="C167" s="2" t="s">
        <v>30</v>
      </c>
      <c r="D167" s="35">
        <v>45982</v>
      </c>
      <c r="E167" s="4">
        <v>45900</v>
      </c>
      <c r="F167" s="2" t="s">
        <v>21</v>
      </c>
    </row>
    <row r="168" spans="1:6" ht="29" x14ac:dyDescent="0.35">
      <c r="A168" s="47" t="s">
        <v>922</v>
      </c>
      <c r="B168" s="25" t="s">
        <v>923</v>
      </c>
      <c r="C168" s="2" t="s">
        <v>432</v>
      </c>
      <c r="D168" s="35">
        <v>45987</v>
      </c>
      <c r="E168" s="4">
        <v>45900</v>
      </c>
      <c r="F168" s="2" t="s">
        <v>21</v>
      </c>
    </row>
    <row r="169" spans="1:6" ht="29" x14ac:dyDescent="0.35">
      <c r="A169" s="47" t="s">
        <v>883</v>
      </c>
      <c r="B169" s="25" t="s">
        <v>884</v>
      </c>
      <c r="C169" s="2" t="s">
        <v>943</v>
      </c>
      <c r="D169" s="35">
        <v>45987</v>
      </c>
      <c r="E169" s="4">
        <v>45900</v>
      </c>
      <c r="F169" s="2" t="s">
        <v>21</v>
      </c>
    </row>
  </sheetData>
  <autoFilter ref="A3:G154" xr:uid="{61678CA3-7253-47FF-8E74-DDE97CD9DB4E}"/>
  <mergeCells count="1">
    <mergeCell ref="A1:B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C356-70AE-436A-842F-68B4E1EA8F9E}">
  <dimension ref="A1:H193"/>
  <sheetViews>
    <sheetView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1" width="15.54296875" customWidth="1"/>
    <col min="2" max="2" width="8.7265625" customWidth="1"/>
    <col min="3" max="3" width="73.54296875" bestFit="1" customWidth="1"/>
    <col min="4" max="4" width="17" style="20" customWidth="1"/>
    <col min="5" max="5" width="21.7265625" customWidth="1"/>
    <col min="6" max="6" width="22" style="42" bestFit="1" customWidth="1"/>
  </cols>
  <sheetData>
    <row r="1" spans="1:6" s="3" customFormat="1" ht="29.25" customHeight="1" x14ac:dyDescent="0.35">
      <c r="A1" s="50" t="s">
        <v>940</v>
      </c>
      <c r="B1" s="51"/>
      <c r="C1" s="51"/>
      <c r="D1" s="51"/>
      <c r="F1" s="16"/>
    </row>
    <row r="2" spans="1:6" s="1" customFormat="1" ht="18" customHeight="1" thickBot="1" x14ac:dyDescent="0.4">
      <c r="F2" s="17"/>
    </row>
    <row r="3" spans="1:6" s="7" customFormat="1" ht="36" customHeight="1" thickTop="1" thickBot="1" x14ac:dyDescent="0.4">
      <c r="A3" s="7" t="s">
        <v>810</v>
      </c>
      <c r="B3" s="7" t="s">
        <v>811</v>
      </c>
      <c r="C3" s="7" t="s">
        <v>1</v>
      </c>
      <c r="D3" s="7" t="s">
        <v>2</v>
      </c>
      <c r="E3" s="7" t="s">
        <v>812</v>
      </c>
      <c r="F3" s="18" t="s">
        <v>813</v>
      </c>
    </row>
    <row r="4" spans="1:6" s="2" customFormat="1" x14ac:dyDescent="0.35">
      <c r="A4" s="2">
        <v>1</v>
      </c>
      <c r="B4" s="23" t="s">
        <v>814</v>
      </c>
      <c r="C4" s="47" t="s">
        <v>347</v>
      </c>
      <c r="D4" s="2" t="s">
        <v>348</v>
      </c>
      <c r="E4" s="4">
        <v>44998</v>
      </c>
      <c r="F4" s="40" t="s">
        <v>815</v>
      </c>
    </row>
    <row r="5" spans="1:6" x14ac:dyDescent="0.35">
      <c r="A5" s="2">
        <v>2</v>
      </c>
      <c r="B5" s="23" t="s">
        <v>814</v>
      </c>
      <c r="C5" s="24" t="s">
        <v>645</v>
      </c>
      <c r="D5" s="25" t="s">
        <v>441</v>
      </c>
      <c r="E5" s="4">
        <v>44998</v>
      </c>
      <c r="F5" s="40" t="s">
        <v>815</v>
      </c>
    </row>
    <row r="6" spans="1:6" x14ac:dyDescent="0.35">
      <c r="A6" s="2">
        <v>3</v>
      </c>
      <c r="B6" s="23" t="s">
        <v>814</v>
      </c>
      <c r="C6" s="24" t="s">
        <v>354</v>
      </c>
      <c r="D6" s="25" t="s">
        <v>355</v>
      </c>
      <c r="E6" s="4">
        <v>44998</v>
      </c>
      <c r="F6" s="40" t="s">
        <v>815</v>
      </c>
    </row>
    <row r="7" spans="1:6" x14ac:dyDescent="0.35">
      <c r="A7" s="2">
        <v>4</v>
      </c>
      <c r="B7" s="23" t="s">
        <v>814</v>
      </c>
      <c r="C7" s="24" t="s">
        <v>816</v>
      </c>
      <c r="D7" s="25" t="s">
        <v>297</v>
      </c>
      <c r="E7" s="4">
        <v>44998</v>
      </c>
      <c r="F7" s="40" t="s">
        <v>815</v>
      </c>
    </row>
    <row r="8" spans="1:6" x14ac:dyDescent="0.35">
      <c r="A8" s="2">
        <v>5</v>
      </c>
      <c r="B8" s="23" t="s">
        <v>814</v>
      </c>
      <c r="C8" s="24" t="s">
        <v>817</v>
      </c>
      <c r="D8" s="25" t="s">
        <v>300</v>
      </c>
      <c r="E8" s="4">
        <v>44998</v>
      </c>
      <c r="F8" s="40" t="s">
        <v>815</v>
      </c>
    </row>
    <row r="9" spans="1:6" x14ac:dyDescent="0.35">
      <c r="A9" s="2">
        <v>6</v>
      </c>
      <c r="B9" s="23" t="s">
        <v>814</v>
      </c>
      <c r="C9" s="24" t="s">
        <v>362</v>
      </c>
      <c r="D9" s="25" t="s">
        <v>363</v>
      </c>
      <c r="E9" s="4">
        <v>44998</v>
      </c>
      <c r="F9" s="40" t="s">
        <v>815</v>
      </c>
    </row>
    <row r="10" spans="1:6" x14ac:dyDescent="0.35">
      <c r="A10" s="2">
        <v>7</v>
      </c>
      <c r="B10" s="23" t="s">
        <v>814</v>
      </c>
      <c r="C10" s="24" t="s">
        <v>818</v>
      </c>
      <c r="D10" s="25" t="s">
        <v>582</v>
      </c>
      <c r="E10" s="4">
        <v>44998</v>
      </c>
      <c r="F10" s="40" t="s">
        <v>815</v>
      </c>
    </row>
    <row r="11" spans="1:6" ht="29" x14ac:dyDescent="0.35">
      <c r="A11" s="2">
        <v>8</v>
      </c>
      <c r="B11" s="23" t="s">
        <v>814</v>
      </c>
      <c r="C11" s="24" t="s">
        <v>403</v>
      </c>
      <c r="D11" s="25" t="s">
        <v>404</v>
      </c>
      <c r="E11" s="4">
        <v>44998</v>
      </c>
      <c r="F11" s="40" t="s">
        <v>815</v>
      </c>
    </row>
    <row r="12" spans="1:6" x14ac:dyDescent="0.35">
      <c r="A12" s="2">
        <v>9</v>
      </c>
      <c r="B12" s="23" t="s">
        <v>814</v>
      </c>
      <c r="C12" s="24" t="s">
        <v>819</v>
      </c>
      <c r="D12" s="25" t="s">
        <v>534</v>
      </c>
      <c r="E12" s="4">
        <v>44998</v>
      </c>
      <c r="F12" s="40" t="s">
        <v>815</v>
      </c>
    </row>
    <row r="13" spans="1:6" x14ac:dyDescent="0.35">
      <c r="A13" s="2">
        <v>10</v>
      </c>
      <c r="B13" s="23" t="s">
        <v>814</v>
      </c>
      <c r="C13" s="24" t="s">
        <v>336</v>
      </c>
      <c r="D13" s="25" t="s">
        <v>337</v>
      </c>
      <c r="E13" s="4">
        <v>44998</v>
      </c>
      <c r="F13" s="40" t="s">
        <v>815</v>
      </c>
    </row>
    <row r="14" spans="1:6" x14ac:dyDescent="0.35">
      <c r="A14" s="2">
        <v>11</v>
      </c>
      <c r="B14" s="23" t="s">
        <v>814</v>
      </c>
      <c r="C14" s="24" t="s">
        <v>632</v>
      </c>
      <c r="D14" s="2" t="s">
        <v>350</v>
      </c>
      <c r="E14" s="4">
        <v>44998</v>
      </c>
      <c r="F14" s="40" t="s">
        <v>815</v>
      </c>
    </row>
    <row r="15" spans="1:6" x14ac:dyDescent="0.35">
      <c r="A15" s="2">
        <v>12</v>
      </c>
      <c r="B15" s="23" t="s">
        <v>814</v>
      </c>
      <c r="C15" s="24" t="s">
        <v>647</v>
      </c>
      <c r="D15" s="25" t="s">
        <v>340</v>
      </c>
      <c r="E15" s="4">
        <v>44998</v>
      </c>
      <c r="F15" s="40" t="s">
        <v>815</v>
      </c>
    </row>
    <row r="16" spans="1:6" x14ac:dyDescent="0.35">
      <c r="A16" s="2">
        <v>13</v>
      </c>
      <c r="B16" s="23" t="s">
        <v>814</v>
      </c>
      <c r="C16" s="24" t="s">
        <v>820</v>
      </c>
      <c r="D16" s="25" t="s">
        <v>431</v>
      </c>
      <c r="E16" s="4">
        <v>44998</v>
      </c>
      <c r="F16" s="40" t="s">
        <v>815</v>
      </c>
    </row>
    <row r="17" spans="1:6" x14ac:dyDescent="0.35">
      <c r="A17" s="2">
        <v>14</v>
      </c>
      <c r="B17" s="23" t="s">
        <v>814</v>
      </c>
      <c r="C17" s="24" t="s">
        <v>351</v>
      </c>
      <c r="D17" s="25" t="s">
        <v>352</v>
      </c>
      <c r="E17" s="4">
        <v>44998</v>
      </c>
      <c r="F17" s="40" t="s">
        <v>815</v>
      </c>
    </row>
    <row r="18" spans="1:6" x14ac:dyDescent="0.35">
      <c r="A18" s="2">
        <v>15</v>
      </c>
      <c r="B18" s="23" t="s">
        <v>814</v>
      </c>
      <c r="C18" s="24" t="s">
        <v>650</v>
      </c>
      <c r="D18" s="25" t="s">
        <v>385</v>
      </c>
      <c r="E18" s="4">
        <v>44998</v>
      </c>
      <c r="F18" s="40" t="s">
        <v>815</v>
      </c>
    </row>
    <row r="19" spans="1:6" x14ac:dyDescent="0.35">
      <c r="A19" s="2">
        <v>16</v>
      </c>
      <c r="B19" s="23" t="s">
        <v>814</v>
      </c>
      <c r="C19" s="24" t="s">
        <v>620</v>
      </c>
      <c r="D19" s="25" t="s">
        <v>343</v>
      </c>
      <c r="E19" s="4">
        <v>44998</v>
      </c>
      <c r="F19" s="40" t="s">
        <v>815</v>
      </c>
    </row>
    <row r="20" spans="1:6" x14ac:dyDescent="0.35">
      <c r="A20" s="2">
        <v>17</v>
      </c>
      <c r="B20" s="23" t="s">
        <v>814</v>
      </c>
      <c r="C20" s="12" t="s">
        <v>427</v>
      </c>
      <c r="D20" s="25" t="s">
        <v>428</v>
      </c>
      <c r="E20" s="4">
        <v>44998</v>
      </c>
      <c r="F20" s="40" t="s">
        <v>815</v>
      </c>
    </row>
    <row r="21" spans="1:6" x14ac:dyDescent="0.35">
      <c r="A21" s="2">
        <v>18</v>
      </c>
      <c r="B21" s="31" t="s">
        <v>821</v>
      </c>
      <c r="C21" s="24" t="s">
        <v>822</v>
      </c>
      <c r="D21" s="25" t="s">
        <v>160</v>
      </c>
      <c r="E21" s="4">
        <v>44998</v>
      </c>
      <c r="F21" s="40" t="s">
        <v>815</v>
      </c>
    </row>
    <row r="22" spans="1:6" x14ac:dyDescent="0.35">
      <c r="A22" s="2">
        <v>19</v>
      </c>
      <c r="B22" s="23" t="s">
        <v>814</v>
      </c>
      <c r="C22" s="24" t="s">
        <v>562</v>
      </c>
      <c r="D22" s="25" t="s">
        <v>563</v>
      </c>
      <c r="E22" s="4">
        <v>44998</v>
      </c>
      <c r="F22" s="40" t="s">
        <v>815</v>
      </c>
    </row>
    <row r="23" spans="1:6" x14ac:dyDescent="0.35">
      <c r="A23" s="2">
        <v>20</v>
      </c>
      <c r="B23" s="23" t="s">
        <v>814</v>
      </c>
      <c r="C23" s="24" t="s">
        <v>388</v>
      </c>
      <c r="D23" s="25" t="s">
        <v>389</v>
      </c>
      <c r="E23" s="4">
        <v>44998</v>
      </c>
      <c r="F23" s="40" t="s">
        <v>815</v>
      </c>
    </row>
    <row r="24" spans="1:6" x14ac:dyDescent="0.35">
      <c r="A24" s="2">
        <v>21</v>
      </c>
      <c r="B24" s="23" t="s">
        <v>814</v>
      </c>
      <c r="C24" s="12" t="s">
        <v>639</v>
      </c>
      <c r="D24" s="25" t="s">
        <v>483</v>
      </c>
      <c r="E24" s="4">
        <v>44998</v>
      </c>
      <c r="F24" s="40" t="s">
        <v>815</v>
      </c>
    </row>
    <row r="25" spans="1:6" x14ac:dyDescent="0.35">
      <c r="A25" s="2">
        <v>22</v>
      </c>
      <c r="B25" s="23" t="s">
        <v>814</v>
      </c>
      <c r="C25" s="24" t="s">
        <v>641</v>
      </c>
      <c r="D25" s="25" t="s">
        <v>437</v>
      </c>
      <c r="E25" s="4">
        <v>44998</v>
      </c>
      <c r="F25" s="40" t="s">
        <v>815</v>
      </c>
    </row>
    <row r="26" spans="1:6" x14ac:dyDescent="0.35">
      <c r="A26" s="2">
        <v>23</v>
      </c>
      <c r="B26" s="23" t="s">
        <v>814</v>
      </c>
      <c r="C26" s="24" t="s">
        <v>823</v>
      </c>
      <c r="D26" s="25" t="s">
        <v>361</v>
      </c>
      <c r="E26" s="4">
        <v>44998</v>
      </c>
      <c r="F26" s="40" t="s">
        <v>815</v>
      </c>
    </row>
    <row r="27" spans="1:6" x14ac:dyDescent="0.35">
      <c r="A27" s="2">
        <v>24</v>
      </c>
      <c r="B27" s="23" t="s">
        <v>814</v>
      </c>
      <c r="C27" s="24" t="s">
        <v>824</v>
      </c>
      <c r="D27" s="25" t="s">
        <v>372</v>
      </c>
      <c r="E27" s="4">
        <v>44998</v>
      </c>
      <c r="F27" s="40" t="s">
        <v>815</v>
      </c>
    </row>
    <row r="28" spans="1:6" x14ac:dyDescent="0.35">
      <c r="A28" s="2">
        <v>25</v>
      </c>
      <c r="B28" s="23" t="s">
        <v>814</v>
      </c>
      <c r="C28" s="24" t="s">
        <v>825</v>
      </c>
      <c r="D28" s="25" t="s">
        <v>366</v>
      </c>
      <c r="E28" s="4">
        <v>44998</v>
      </c>
      <c r="F28" s="40" t="s">
        <v>815</v>
      </c>
    </row>
    <row r="29" spans="1:6" x14ac:dyDescent="0.35">
      <c r="A29" s="2">
        <v>26</v>
      </c>
      <c r="B29" s="23" t="s">
        <v>814</v>
      </c>
      <c r="C29" s="24" t="s">
        <v>610</v>
      </c>
      <c r="D29" s="25" t="s">
        <v>369</v>
      </c>
      <c r="E29" s="4">
        <v>44998</v>
      </c>
      <c r="F29" s="40" t="s">
        <v>815</v>
      </c>
    </row>
    <row r="30" spans="1:6" x14ac:dyDescent="0.35">
      <c r="A30" s="2">
        <v>27</v>
      </c>
      <c r="B30" s="23" t="s">
        <v>814</v>
      </c>
      <c r="C30" s="13" t="s">
        <v>415</v>
      </c>
      <c r="D30" s="25" t="s">
        <v>416</v>
      </c>
      <c r="E30" s="4">
        <v>44998</v>
      </c>
      <c r="F30" s="40" t="s">
        <v>815</v>
      </c>
    </row>
    <row r="31" spans="1:6" x14ac:dyDescent="0.35">
      <c r="A31" s="2">
        <v>28</v>
      </c>
      <c r="B31" s="23" t="s">
        <v>814</v>
      </c>
      <c r="C31" s="13" t="s">
        <v>826</v>
      </c>
      <c r="D31" s="25" t="s">
        <v>358</v>
      </c>
      <c r="E31" s="4">
        <v>44998</v>
      </c>
      <c r="F31" s="40" t="s">
        <v>815</v>
      </c>
    </row>
    <row r="32" spans="1:6" ht="29" x14ac:dyDescent="0.35">
      <c r="A32" s="2">
        <v>29</v>
      </c>
      <c r="B32" s="23" t="s">
        <v>814</v>
      </c>
      <c r="C32" s="13" t="s">
        <v>411</v>
      </c>
      <c r="D32" s="25" t="s">
        <v>412</v>
      </c>
      <c r="E32" s="4">
        <v>44998</v>
      </c>
      <c r="F32" s="40" t="s">
        <v>815</v>
      </c>
    </row>
    <row r="33" spans="1:6" x14ac:dyDescent="0.35">
      <c r="A33" s="2">
        <v>30</v>
      </c>
      <c r="B33" s="23" t="s">
        <v>814</v>
      </c>
      <c r="C33" s="13" t="s">
        <v>640</v>
      </c>
      <c r="D33" s="25" t="s">
        <v>409</v>
      </c>
      <c r="E33" s="4">
        <v>44998</v>
      </c>
      <c r="F33" s="40" t="s">
        <v>815</v>
      </c>
    </row>
    <row r="34" spans="1:6" x14ac:dyDescent="0.35">
      <c r="A34" s="2">
        <v>31</v>
      </c>
      <c r="B34" s="23" t="s">
        <v>814</v>
      </c>
      <c r="C34" s="13" t="s">
        <v>636</v>
      </c>
      <c r="D34" s="25" t="s">
        <v>464</v>
      </c>
      <c r="E34" s="4">
        <v>44998</v>
      </c>
      <c r="F34" s="40" t="s">
        <v>815</v>
      </c>
    </row>
    <row r="35" spans="1:6" x14ac:dyDescent="0.35">
      <c r="A35" s="2">
        <v>32</v>
      </c>
      <c r="B35" s="23" t="s">
        <v>814</v>
      </c>
      <c r="C35" s="13" t="s">
        <v>827</v>
      </c>
      <c r="D35" s="25" t="s">
        <v>406</v>
      </c>
      <c r="E35" s="4">
        <v>44998</v>
      </c>
      <c r="F35" s="40" t="s">
        <v>815</v>
      </c>
    </row>
    <row r="36" spans="1:6" x14ac:dyDescent="0.35">
      <c r="A36" s="2">
        <v>33</v>
      </c>
      <c r="B36" s="23" t="s">
        <v>814</v>
      </c>
      <c r="C36" s="13" t="s">
        <v>828</v>
      </c>
      <c r="D36" s="25" t="s">
        <v>439</v>
      </c>
      <c r="E36" s="4">
        <v>44998</v>
      </c>
      <c r="F36" s="40" t="s">
        <v>815</v>
      </c>
    </row>
    <row r="37" spans="1:6" x14ac:dyDescent="0.35">
      <c r="A37" s="2">
        <v>34</v>
      </c>
      <c r="B37" s="23" t="s">
        <v>814</v>
      </c>
      <c r="C37" s="13" t="s">
        <v>675</v>
      </c>
      <c r="D37" s="25" t="s">
        <v>414</v>
      </c>
      <c r="E37" s="4">
        <v>44998</v>
      </c>
      <c r="F37" s="40" t="s">
        <v>815</v>
      </c>
    </row>
    <row r="38" spans="1:6" x14ac:dyDescent="0.35">
      <c r="A38" s="2">
        <v>35</v>
      </c>
      <c r="B38" s="23" t="s">
        <v>814</v>
      </c>
      <c r="C38" s="13" t="s">
        <v>475</v>
      </c>
      <c r="D38" s="25" t="s">
        <v>476</v>
      </c>
      <c r="E38" s="4">
        <v>44998</v>
      </c>
      <c r="F38" s="40" t="s">
        <v>815</v>
      </c>
    </row>
    <row r="39" spans="1:6" x14ac:dyDescent="0.35">
      <c r="A39" s="2">
        <v>36</v>
      </c>
      <c r="B39" s="23" t="s">
        <v>814</v>
      </c>
      <c r="C39" s="13" t="s">
        <v>417</v>
      </c>
      <c r="D39" s="25" t="s">
        <v>418</v>
      </c>
      <c r="E39" s="4">
        <v>44998</v>
      </c>
      <c r="F39" s="40" t="s">
        <v>815</v>
      </c>
    </row>
    <row r="40" spans="1:6" x14ac:dyDescent="0.35">
      <c r="A40" s="2">
        <v>37</v>
      </c>
      <c r="B40" s="23" t="s">
        <v>814</v>
      </c>
      <c r="C40" s="13" t="s">
        <v>829</v>
      </c>
      <c r="D40" s="25" t="s">
        <v>426</v>
      </c>
      <c r="E40" s="4">
        <v>44998</v>
      </c>
      <c r="F40" s="40" t="s">
        <v>815</v>
      </c>
    </row>
    <row r="41" spans="1:6" x14ac:dyDescent="0.35">
      <c r="A41" s="2">
        <v>38</v>
      </c>
      <c r="B41" s="23" t="s">
        <v>814</v>
      </c>
      <c r="C41" s="13" t="s">
        <v>830</v>
      </c>
      <c r="D41" s="25" t="s">
        <v>479</v>
      </c>
      <c r="E41" s="4">
        <v>44998</v>
      </c>
      <c r="F41" s="40" t="s">
        <v>815</v>
      </c>
    </row>
    <row r="42" spans="1:6" x14ac:dyDescent="0.35">
      <c r="A42" s="2">
        <v>39</v>
      </c>
      <c r="B42" s="23" t="s">
        <v>814</v>
      </c>
      <c r="C42" s="13" t="s">
        <v>449</v>
      </c>
      <c r="D42" s="25" t="s">
        <v>450</v>
      </c>
      <c r="E42" s="4">
        <v>44998</v>
      </c>
      <c r="F42" s="40" t="s">
        <v>815</v>
      </c>
    </row>
    <row r="43" spans="1:6" x14ac:dyDescent="0.35">
      <c r="A43" s="2">
        <v>40</v>
      </c>
      <c r="B43" s="23" t="s">
        <v>814</v>
      </c>
      <c r="C43" s="13" t="s">
        <v>32</v>
      </c>
      <c r="D43" s="25" t="s">
        <v>33</v>
      </c>
      <c r="E43" s="4">
        <v>44998</v>
      </c>
      <c r="F43" s="40" t="s">
        <v>815</v>
      </c>
    </row>
    <row r="44" spans="1:6" x14ac:dyDescent="0.35">
      <c r="A44" s="2">
        <v>41</v>
      </c>
      <c r="B44" s="23" t="s">
        <v>814</v>
      </c>
      <c r="C44" s="13" t="s">
        <v>831</v>
      </c>
      <c r="D44" s="25" t="s">
        <v>421</v>
      </c>
      <c r="E44" s="4">
        <v>44998</v>
      </c>
      <c r="F44" s="40" t="s">
        <v>815</v>
      </c>
    </row>
    <row r="45" spans="1:6" x14ac:dyDescent="0.35">
      <c r="A45" s="2">
        <v>42</v>
      </c>
      <c r="B45" s="23" t="s">
        <v>814</v>
      </c>
      <c r="C45" s="13" t="s">
        <v>613</v>
      </c>
      <c r="D45" s="25" t="s">
        <v>584</v>
      </c>
      <c r="E45" s="4">
        <v>44998</v>
      </c>
      <c r="F45" s="40" t="s">
        <v>815</v>
      </c>
    </row>
    <row r="46" spans="1:6" x14ac:dyDescent="0.35">
      <c r="A46" s="2">
        <v>43</v>
      </c>
      <c r="B46" s="23" t="s">
        <v>814</v>
      </c>
      <c r="C46" s="13" t="s">
        <v>663</v>
      </c>
      <c r="D46" s="25" t="s">
        <v>448</v>
      </c>
      <c r="E46" s="4">
        <v>44998</v>
      </c>
      <c r="F46" s="40" t="s">
        <v>815</v>
      </c>
    </row>
    <row r="47" spans="1:6" x14ac:dyDescent="0.35">
      <c r="A47" s="2">
        <v>44</v>
      </c>
      <c r="B47" s="23" t="s">
        <v>814</v>
      </c>
      <c r="C47" s="13" t="s">
        <v>625</v>
      </c>
      <c r="D47" s="25" t="s">
        <v>452</v>
      </c>
      <c r="E47" s="4">
        <v>44998</v>
      </c>
      <c r="F47" s="40" t="s">
        <v>815</v>
      </c>
    </row>
    <row r="48" spans="1:6" x14ac:dyDescent="0.35">
      <c r="A48" s="2">
        <v>45</v>
      </c>
      <c r="B48" s="23" t="s">
        <v>814</v>
      </c>
      <c r="C48" s="13" t="s">
        <v>433</v>
      </c>
      <c r="D48" s="25" t="s">
        <v>434</v>
      </c>
      <c r="E48" s="4">
        <v>44998</v>
      </c>
      <c r="F48" s="40" t="s">
        <v>815</v>
      </c>
    </row>
    <row r="49" spans="1:6" x14ac:dyDescent="0.35">
      <c r="A49" s="2">
        <v>46</v>
      </c>
      <c r="B49" s="23" t="s">
        <v>814</v>
      </c>
      <c r="C49" s="13" t="s">
        <v>469</v>
      </c>
      <c r="D49" s="25" t="s">
        <v>470</v>
      </c>
      <c r="E49" s="4">
        <v>44998</v>
      </c>
      <c r="F49" s="40" t="s">
        <v>815</v>
      </c>
    </row>
    <row r="50" spans="1:6" x14ac:dyDescent="0.35">
      <c r="A50" s="2">
        <v>47</v>
      </c>
      <c r="B50" s="23" t="s">
        <v>814</v>
      </c>
      <c r="C50" s="13" t="s">
        <v>473</v>
      </c>
      <c r="D50" s="25" t="s">
        <v>474</v>
      </c>
      <c r="E50" s="4">
        <v>44998</v>
      </c>
      <c r="F50" s="40" t="s">
        <v>815</v>
      </c>
    </row>
    <row r="51" spans="1:6" x14ac:dyDescent="0.35">
      <c r="A51" s="2">
        <v>48</v>
      </c>
      <c r="B51" s="23" t="s">
        <v>814</v>
      </c>
      <c r="C51" s="13" t="s">
        <v>500</v>
      </c>
      <c r="D51" s="25" t="s">
        <v>501</v>
      </c>
      <c r="E51" s="4">
        <v>44998</v>
      </c>
      <c r="F51" s="40" t="s">
        <v>815</v>
      </c>
    </row>
    <row r="52" spans="1:6" x14ac:dyDescent="0.35">
      <c r="A52" s="2">
        <v>49</v>
      </c>
      <c r="B52" s="23" t="s">
        <v>814</v>
      </c>
      <c r="C52" s="13" t="s">
        <v>498</v>
      </c>
      <c r="D52" s="25" t="s">
        <v>499</v>
      </c>
      <c r="E52" s="4">
        <v>44998</v>
      </c>
      <c r="F52" s="40" t="s">
        <v>815</v>
      </c>
    </row>
    <row r="53" spans="1:6" x14ac:dyDescent="0.35">
      <c r="A53" s="2">
        <v>50</v>
      </c>
      <c r="B53" s="23" t="s">
        <v>814</v>
      </c>
      <c r="C53" s="13" t="s">
        <v>443</v>
      </c>
      <c r="D53" s="25" t="s">
        <v>444</v>
      </c>
      <c r="E53" s="4">
        <v>44998</v>
      </c>
      <c r="F53" s="40" t="s">
        <v>815</v>
      </c>
    </row>
    <row r="54" spans="1:6" x14ac:dyDescent="0.35">
      <c r="A54" s="2">
        <v>51</v>
      </c>
      <c r="B54" s="23" t="s">
        <v>814</v>
      </c>
      <c r="C54" s="13" t="s">
        <v>621</v>
      </c>
      <c r="D54" s="25" t="s">
        <v>120</v>
      </c>
      <c r="E54" s="4">
        <v>44998</v>
      </c>
      <c r="F54" s="40" t="s">
        <v>815</v>
      </c>
    </row>
    <row r="55" spans="1:6" x14ac:dyDescent="0.35">
      <c r="A55" s="2">
        <v>52</v>
      </c>
      <c r="B55" s="23" t="s">
        <v>814</v>
      </c>
      <c r="C55" s="13" t="s">
        <v>832</v>
      </c>
      <c r="D55" s="25" t="s">
        <v>493</v>
      </c>
      <c r="E55" s="4">
        <v>44998</v>
      </c>
      <c r="F55" s="40" t="s">
        <v>815</v>
      </c>
    </row>
    <row r="56" spans="1:6" x14ac:dyDescent="0.35">
      <c r="A56" s="2">
        <v>53</v>
      </c>
      <c r="B56" s="23" t="s">
        <v>814</v>
      </c>
      <c r="C56" s="13" t="s">
        <v>833</v>
      </c>
      <c r="D56" s="25" t="s">
        <v>523</v>
      </c>
      <c r="E56" s="4">
        <v>44998</v>
      </c>
      <c r="F56" s="40" t="s">
        <v>815</v>
      </c>
    </row>
    <row r="57" spans="1:6" x14ac:dyDescent="0.35">
      <c r="A57" s="2">
        <v>54</v>
      </c>
      <c r="B57" s="23" t="s">
        <v>814</v>
      </c>
      <c r="C57" s="13" t="s">
        <v>622</v>
      </c>
      <c r="D57" s="25" t="s">
        <v>516</v>
      </c>
      <c r="E57" s="4">
        <v>44998</v>
      </c>
      <c r="F57" s="40" t="s">
        <v>815</v>
      </c>
    </row>
    <row r="58" spans="1:6" ht="29" x14ac:dyDescent="0.35">
      <c r="A58" s="2">
        <v>55</v>
      </c>
      <c r="B58" s="23" t="s">
        <v>814</v>
      </c>
      <c r="C58" s="13" t="s">
        <v>834</v>
      </c>
      <c r="D58" s="25" t="s">
        <v>486</v>
      </c>
      <c r="E58" s="4">
        <v>44998</v>
      </c>
      <c r="F58" s="40" t="s">
        <v>815</v>
      </c>
    </row>
    <row r="59" spans="1:6" x14ac:dyDescent="0.35">
      <c r="A59" s="2">
        <v>56</v>
      </c>
      <c r="B59" s="23" t="s">
        <v>814</v>
      </c>
      <c r="C59" s="13" t="s">
        <v>835</v>
      </c>
      <c r="D59" s="25" t="s">
        <v>461</v>
      </c>
      <c r="E59" s="4">
        <v>44998</v>
      </c>
      <c r="F59" s="40" t="s">
        <v>815</v>
      </c>
    </row>
    <row r="60" spans="1:6" x14ac:dyDescent="0.35">
      <c r="A60" s="2">
        <v>57</v>
      </c>
      <c r="B60" s="23" t="s">
        <v>814</v>
      </c>
      <c r="C60" s="13" t="s">
        <v>586</v>
      </c>
      <c r="D60" s="25" t="s">
        <v>587</v>
      </c>
      <c r="E60" s="4">
        <v>44998</v>
      </c>
      <c r="F60" s="40" t="s">
        <v>815</v>
      </c>
    </row>
    <row r="61" spans="1:6" x14ac:dyDescent="0.35">
      <c r="A61" s="2">
        <v>58</v>
      </c>
      <c r="B61" s="23" t="s">
        <v>814</v>
      </c>
      <c r="C61" s="13" t="s">
        <v>653</v>
      </c>
      <c r="D61" s="25" t="s">
        <v>467</v>
      </c>
      <c r="E61" s="4">
        <v>44998</v>
      </c>
      <c r="F61" s="40" t="s">
        <v>815</v>
      </c>
    </row>
    <row r="62" spans="1:6" x14ac:dyDescent="0.35">
      <c r="A62" s="2">
        <v>59</v>
      </c>
      <c r="B62" s="23" t="s">
        <v>814</v>
      </c>
      <c r="C62" s="13" t="s">
        <v>836</v>
      </c>
      <c r="D62" s="25" t="s">
        <v>481</v>
      </c>
      <c r="E62" s="4">
        <v>44998</v>
      </c>
      <c r="F62" s="40" t="s">
        <v>815</v>
      </c>
    </row>
    <row r="63" spans="1:6" x14ac:dyDescent="0.35">
      <c r="A63" s="2">
        <v>60</v>
      </c>
      <c r="B63" s="23" t="s">
        <v>814</v>
      </c>
      <c r="C63" s="13" t="s">
        <v>837</v>
      </c>
      <c r="D63" s="25" t="s">
        <v>526</v>
      </c>
      <c r="E63" s="4">
        <v>44998</v>
      </c>
      <c r="F63" s="40" t="s">
        <v>815</v>
      </c>
    </row>
    <row r="64" spans="1:6" x14ac:dyDescent="0.35">
      <c r="A64" s="2">
        <v>61</v>
      </c>
      <c r="B64" s="23" t="s">
        <v>814</v>
      </c>
      <c r="C64" s="13" t="s">
        <v>838</v>
      </c>
      <c r="D64" s="26" t="s">
        <v>17</v>
      </c>
      <c r="E64" s="4">
        <v>44998</v>
      </c>
      <c r="F64" s="40" t="s">
        <v>815</v>
      </c>
    </row>
    <row r="65" spans="1:6" x14ac:dyDescent="0.35">
      <c r="A65" s="2">
        <v>62</v>
      </c>
      <c r="B65" s="23" t="s">
        <v>814</v>
      </c>
      <c r="C65" s="48" t="s">
        <v>839</v>
      </c>
      <c r="D65" s="25" t="s">
        <v>530</v>
      </c>
      <c r="E65" s="4">
        <v>44998</v>
      </c>
      <c r="F65" s="40" t="s">
        <v>815</v>
      </c>
    </row>
    <row r="66" spans="1:6" x14ac:dyDescent="0.35">
      <c r="A66" s="2">
        <v>63</v>
      </c>
      <c r="B66" s="23" t="s">
        <v>814</v>
      </c>
      <c r="C66" s="48" t="s">
        <v>662</v>
      </c>
      <c r="D66" s="25" t="s">
        <v>41</v>
      </c>
      <c r="E66" s="4">
        <v>44998</v>
      </c>
      <c r="F66" s="40" t="s">
        <v>815</v>
      </c>
    </row>
    <row r="67" spans="1:6" x14ac:dyDescent="0.35">
      <c r="A67" s="2">
        <v>64</v>
      </c>
      <c r="B67" s="23" t="s">
        <v>814</v>
      </c>
      <c r="C67" s="14" t="s">
        <v>589</v>
      </c>
      <c r="D67" s="26" t="s">
        <v>590</v>
      </c>
      <c r="E67" s="4">
        <v>44998</v>
      </c>
      <c r="F67" s="40" t="s">
        <v>815</v>
      </c>
    </row>
    <row r="68" spans="1:6" x14ac:dyDescent="0.35">
      <c r="A68" s="2">
        <v>65</v>
      </c>
      <c r="B68" s="23" t="s">
        <v>814</v>
      </c>
      <c r="C68" s="48" t="s">
        <v>665</v>
      </c>
      <c r="D68" s="25" t="s">
        <v>48</v>
      </c>
      <c r="E68" s="4">
        <v>44998</v>
      </c>
      <c r="F68" s="40" t="s">
        <v>815</v>
      </c>
    </row>
    <row r="69" spans="1:6" x14ac:dyDescent="0.35">
      <c r="A69" s="2">
        <v>66</v>
      </c>
      <c r="B69" s="31" t="s">
        <v>821</v>
      </c>
      <c r="C69" t="s">
        <v>657</v>
      </c>
      <c r="D69" s="25" t="s">
        <v>658</v>
      </c>
      <c r="E69" s="4">
        <v>44998</v>
      </c>
      <c r="F69" s="40" t="s">
        <v>815</v>
      </c>
    </row>
    <row r="70" spans="1:6" x14ac:dyDescent="0.35">
      <c r="A70" s="2">
        <v>67</v>
      </c>
      <c r="B70" s="23" t="s">
        <v>814</v>
      </c>
      <c r="C70" s="48" t="s">
        <v>840</v>
      </c>
      <c r="D70" s="27" t="s">
        <v>45</v>
      </c>
      <c r="E70" s="4">
        <v>44998</v>
      </c>
      <c r="F70" s="40" t="s">
        <v>815</v>
      </c>
    </row>
    <row r="71" spans="1:6" x14ac:dyDescent="0.35">
      <c r="A71" s="2">
        <v>68</v>
      </c>
      <c r="B71" s="23" t="s">
        <v>814</v>
      </c>
      <c r="C71" s="14" t="s">
        <v>473</v>
      </c>
      <c r="D71" s="25" t="s">
        <v>497</v>
      </c>
      <c r="E71" s="4">
        <v>44998</v>
      </c>
      <c r="F71" s="40" t="s">
        <v>815</v>
      </c>
    </row>
    <row r="72" spans="1:6" x14ac:dyDescent="0.35">
      <c r="A72" s="2">
        <v>69</v>
      </c>
      <c r="B72" s="23" t="s">
        <v>814</v>
      </c>
      <c r="C72" s="14" t="s">
        <v>841</v>
      </c>
      <c r="D72" s="25" t="s">
        <v>545</v>
      </c>
      <c r="E72" s="4">
        <v>44998</v>
      </c>
      <c r="F72" s="40" t="s">
        <v>815</v>
      </c>
    </row>
    <row r="73" spans="1:6" x14ac:dyDescent="0.35">
      <c r="A73" s="2">
        <v>70</v>
      </c>
      <c r="B73" s="23" t="s">
        <v>814</v>
      </c>
      <c r="C73" s="14" t="s">
        <v>508</v>
      </c>
      <c r="D73" s="25" t="s">
        <v>509</v>
      </c>
      <c r="E73" s="4">
        <v>44998</v>
      </c>
      <c r="F73" s="40" t="s">
        <v>815</v>
      </c>
    </row>
    <row r="74" spans="1:6" x14ac:dyDescent="0.35">
      <c r="A74" s="2">
        <v>71</v>
      </c>
      <c r="B74" s="23" t="s">
        <v>814</v>
      </c>
      <c r="C74" s="12" t="s">
        <v>506</v>
      </c>
      <c r="D74" s="26" t="s">
        <v>507</v>
      </c>
      <c r="E74" s="4">
        <v>44998</v>
      </c>
      <c r="F74" s="40" t="s">
        <v>815</v>
      </c>
    </row>
    <row r="75" spans="1:6" x14ac:dyDescent="0.35">
      <c r="A75" s="2">
        <v>72</v>
      </c>
      <c r="B75" s="23" t="s">
        <v>814</v>
      </c>
      <c r="C75" t="s">
        <v>668</v>
      </c>
      <c r="D75" s="26" t="s">
        <v>505</v>
      </c>
      <c r="E75" s="4">
        <v>44998</v>
      </c>
      <c r="F75" s="40" t="s">
        <v>815</v>
      </c>
    </row>
    <row r="76" spans="1:6" x14ac:dyDescent="0.35">
      <c r="A76" s="2">
        <v>73</v>
      </c>
      <c r="B76" s="23" t="s">
        <v>814</v>
      </c>
      <c r="C76" t="s">
        <v>638</v>
      </c>
      <c r="D76" s="25" t="s">
        <v>532</v>
      </c>
      <c r="E76" s="4">
        <v>44998</v>
      </c>
      <c r="F76" s="40" t="s">
        <v>815</v>
      </c>
    </row>
    <row r="77" spans="1:6" x14ac:dyDescent="0.35">
      <c r="A77" s="2">
        <v>74</v>
      </c>
      <c r="B77" s="23" t="s">
        <v>814</v>
      </c>
      <c r="C77" t="s">
        <v>520</v>
      </c>
      <c r="D77" s="25" t="s">
        <v>521</v>
      </c>
      <c r="E77" s="4">
        <v>44998</v>
      </c>
      <c r="F77" s="40" t="s">
        <v>815</v>
      </c>
    </row>
    <row r="78" spans="1:6" x14ac:dyDescent="0.35">
      <c r="A78" s="2">
        <v>75</v>
      </c>
      <c r="B78" s="23" t="s">
        <v>814</v>
      </c>
      <c r="C78" t="s">
        <v>842</v>
      </c>
      <c r="D78" s="25" t="s">
        <v>52</v>
      </c>
      <c r="E78" s="4">
        <v>44998</v>
      </c>
      <c r="F78" s="40" t="s">
        <v>815</v>
      </c>
    </row>
    <row r="79" spans="1:6" x14ac:dyDescent="0.35">
      <c r="A79" s="2">
        <v>76</v>
      </c>
      <c r="B79" s="23" t="s">
        <v>814</v>
      </c>
      <c r="C79" t="s">
        <v>517</v>
      </c>
      <c r="D79" s="25" t="s">
        <v>518</v>
      </c>
      <c r="E79" s="4">
        <v>44998</v>
      </c>
      <c r="F79" s="40" t="s">
        <v>815</v>
      </c>
    </row>
    <row r="80" spans="1:6" x14ac:dyDescent="0.35">
      <c r="A80" s="2">
        <v>77</v>
      </c>
      <c r="B80" s="23" t="s">
        <v>814</v>
      </c>
      <c r="C80" t="s">
        <v>644</v>
      </c>
      <c r="D80" s="25" t="s">
        <v>592</v>
      </c>
      <c r="E80" s="4">
        <v>44998</v>
      </c>
      <c r="F80" s="19" t="s">
        <v>843</v>
      </c>
    </row>
    <row r="81" spans="1:6" x14ac:dyDescent="0.35">
      <c r="A81" s="2">
        <v>78</v>
      </c>
      <c r="B81" s="23" t="s">
        <v>814</v>
      </c>
      <c r="C81" t="s">
        <v>527</v>
      </c>
      <c r="D81" s="25" t="s">
        <v>528</v>
      </c>
      <c r="E81" s="4">
        <v>44998</v>
      </c>
      <c r="F81" s="19" t="s">
        <v>843</v>
      </c>
    </row>
    <row r="82" spans="1:6" x14ac:dyDescent="0.35">
      <c r="A82" s="2">
        <v>79</v>
      </c>
      <c r="B82" s="23" t="s">
        <v>814</v>
      </c>
      <c r="C82" t="s">
        <v>844</v>
      </c>
      <c r="D82" s="25" t="s">
        <v>514</v>
      </c>
      <c r="E82" s="4">
        <v>44998</v>
      </c>
      <c r="F82" s="19" t="s">
        <v>845</v>
      </c>
    </row>
    <row r="83" spans="1:6" x14ac:dyDescent="0.35">
      <c r="A83" s="2">
        <v>80</v>
      </c>
      <c r="B83" s="23" t="s">
        <v>814</v>
      </c>
      <c r="C83" t="s">
        <v>542</v>
      </c>
      <c r="D83" s="25" t="s">
        <v>543</v>
      </c>
      <c r="E83" s="4">
        <v>44998</v>
      </c>
      <c r="F83" s="19" t="s">
        <v>845</v>
      </c>
    </row>
    <row r="84" spans="1:6" x14ac:dyDescent="0.35">
      <c r="A84" s="2">
        <v>81</v>
      </c>
      <c r="B84" s="23" t="s">
        <v>814</v>
      </c>
      <c r="C84" t="s">
        <v>846</v>
      </c>
      <c r="D84" s="25" t="s">
        <v>597</v>
      </c>
      <c r="E84" s="4">
        <v>44998</v>
      </c>
      <c r="F84" s="19" t="s">
        <v>847</v>
      </c>
    </row>
    <row r="85" spans="1:6" x14ac:dyDescent="0.35">
      <c r="A85" s="2">
        <v>82</v>
      </c>
      <c r="B85" s="23" t="s">
        <v>814</v>
      </c>
      <c r="C85" s="48" t="s">
        <v>848</v>
      </c>
      <c r="D85" s="28" t="s">
        <v>540</v>
      </c>
      <c r="E85" s="4">
        <v>44998</v>
      </c>
      <c r="F85" s="19" t="s">
        <v>849</v>
      </c>
    </row>
    <row r="86" spans="1:6" x14ac:dyDescent="0.35">
      <c r="A86" s="2">
        <v>83</v>
      </c>
      <c r="B86" s="23" t="s">
        <v>814</v>
      </c>
      <c r="C86" t="s">
        <v>449</v>
      </c>
      <c r="D86" s="25" t="s">
        <v>537</v>
      </c>
      <c r="E86" s="4">
        <v>44998</v>
      </c>
      <c r="F86" s="19" t="s">
        <v>849</v>
      </c>
    </row>
    <row r="87" spans="1:6" x14ac:dyDescent="0.35">
      <c r="A87" s="2">
        <v>84</v>
      </c>
      <c r="B87" s="23" t="s">
        <v>814</v>
      </c>
      <c r="C87" s="48" t="s">
        <v>594</v>
      </c>
      <c r="D87" s="25" t="s">
        <v>595</v>
      </c>
      <c r="E87" s="4">
        <v>44998</v>
      </c>
      <c r="F87" s="19" t="s">
        <v>850</v>
      </c>
    </row>
    <row r="88" spans="1:6" x14ac:dyDescent="0.35">
      <c r="A88" s="2">
        <v>85</v>
      </c>
      <c r="B88" s="23" t="s">
        <v>814</v>
      </c>
      <c r="C88" t="s">
        <v>122</v>
      </c>
      <c r="D88" s="25" t="s">
        <v>123</v>
      </c>
      <c r="E88" s="4">
        <v>44998</v>
      </c>
      <c r="F88" s="19" t="s">
        <v>851</v>
      </c>
    </row>
    <row r="89" spans="1:6" x14ac:dyDescent="0.35">
      <c r="A89" s="2">
        <v>86</v>
      </c>
      <c r="B89" s="23" t="s">
        <v>814</v>
      </c>
      <c r="C89" t="s">
        <v>511</v>
      </c>
      <c r="D89" s="25" t="s">
        <v>512</v>
      </c>
      <c r="E89" s="4">
        <v>44998</v>
      </c>
      <c r="F89" s="19" t="s">
        <v>851</v>
      </c>
    </row>
    <row r="90" spans="1:6" x14ac:dyDescent="0.35">
      <c r="A90" s="2">
        <v>87</v>
      </c>
      <c r="B90" s="23" t="s">
        <v>814</v>
      </c>
      <c r="C90" s="48" t="s">
        <v>852</v>
      </c>
      <c r="D90" s="25" t="s">
        <v>600</v>
      </c>
      <c r="E90" s="4">
        <v>44998</v>
      </c>
      <c r="F90" s="19" t="s">
        <v>851</v>
      </c>
    </row>
    <row r="91" spans="1:6" x14ac:dyDescent="0.35">
      <c r="A91" s="2">
        <v>88</v>
      </c>
      <c r="B91" s="23" t="s">
        <v>814</v>
      </c>
      <c r="C91" t="s">
        <v>615</v>
      </c>
      <c r="D91" s="28" t="s">
        <v>127</v>
      </c>
      <c r="E91" s="4">
        <v>44998</v>
      </c>
      <c r="F91" s="19" t="s">
        <v>853</v>
      </c>
    </row>
    <row r="92" spans="1:6" x14ac:dyDescent="0.35">
      <c r="A92" s="2">
        <v>89</v>
      </c>
      <c r="B92" s="23" t="s">
        <v>814</v>
      </c>
      <c r="C92" t="s">
        <v>854</v>
      </c>
      <c r="D92" s="25" t="s">
        <v>36</v>
      </c>
      <c r="E92" s="4">
        <v>44998</v>
      </c>
      <c r="F92" s="19" t="s">
        <v>853</v>
      </c>
    </row>
    <row r="93" spans="1:6" x14ac:dyDescent="0.35">
      <c r="A93" s="2">
        <v>90</v>
      </c>
      <c r="B93" s="23" t="s">
        <v>814</v>
      </c>
      <c r="C93" t="s">
        <v>26</v>
      </c>
      <c r="D93" s="25" t="s">
        <v>27</v>
      </c>
      <c r="E93" s="4">
        <v>44998</v>
      </c>
      <c r="F93" s="19" t="s">
        <v>855</v>
      </c>
    </row>
    <row r="94" spans="1:6" x14ac:dyDescent="0.35">
      <c r="A94" s="2">
        <v>91</v>
      </c>
      <c r="B94" s="23" t="s">
        <v>814</v>
      </c>
      <c r="C94" t="s">
        <v>652</v>
      </c>
      <c r="D94" s="25" t="s">
        <v>57</v>
      </c>
      <c r="E94" s="4">
        <v>44998</v>
      </c>
      <c r="F94" s="19" t="s">
        <v>856</v>
      </c>
    </row>
    <row r="95" spans="1:6" x14ac:dyDescent="0.35">
      <c r="A95" s="2">
        <v>92</v>
      </c>
      <c r="B95" s="23" t="s">
        <v>814</v>
      </c>
      <c r="C95" t="s">
        <v>62</v>
      </c>
      <c r="D95" s="25" t="s">
        <v>63</v>
      </c>
      <c r="E95" s="4">
        <v>44998</v>
      </c>
      <c r="F95" s="19" t="s">
        <v>856</v>
      </c>
    </row>
    <row r="96" spans="1:6" x14ac:dyDescent="0.35">
      <c r="A96" s="2">
        <v>93</v>
      </c>
      <c r="B96" s="31" t="s">
        <v>821</v>
      </c>
      <c r="C96" t="s">
        <v>673</v>
      </c>
      <c r="D96" s="25" t="s">
        <v>674</v>
      </c>
      <c r="E96" s="4">
        <v>44998</v>
      </c>
      <c r="F96" s="19" t="s">
        <v>857</v>
      </c>
    </row>
    <row r="97" spans="1:6" x14ac:dyDescent="0.35">
      <c r="A97" s="2">
        <v>94</v>
      </c>
      <c r="B97" s="23" t="s">
        <v>814</v>
      </c>
      <c r="C97" t="s">
        <v>696</v>
      </c>
      <c r="D97" s="25" t="s">
        <v>60</v>
      </c>
      <c r="E97" s="4">
        <v>44998</v>
      </c>
      <c r="F97" s="19" t="s">
        <v>858</v>
      </c>
    </row>
    <row r="98" spans="1:6" x14ac:dyDescent="0.35">
      <c r="A98" s="2">
        <v>95</v>
      </c>
      <c r="B98" s="23" t="s">
        <v>814</v>
      </c>
      <c r="C98" t="s">
        <v>859</v>
      </c>
      <c r="D98" s="25" t="s">
        <v>66</v>
      </c>
      <c r="E98" s="4">
        <v>44998</v>
      </c>
      <c r="F98" s="19" t="s">
        <v>860</v>
      </c>
    </row>
    <row r="99" spans="1:6" ht="29" x14ac:dyDescent="0.35">
      <c r="A99" s="2">
        <v>96</v>
      </c>
      <c r="B99" s="23" t="s">
        <v>814</v>
      </c>
      <c r="C99" s="48" t="s">
        <v>861</v>
      </c>
      <c r="D99" s="25" t="s">
        <v>88</v>
      </c>
      <c r="E99" s="4">
        <v>44998</v>
      </c>
      <c r="F99" s="19" t="s">
        <v>862</v>
      </c>
    </row>
    <row r="100" spans="1:6" x14ac:dyDescent="0.35">
      <c r="A100" s="2">
        <v>97</v>
      </c>
      <c r="B100" s="23" t="s">
        <v>814</v>
      </c>
      <c r="C100" t="s">
        <v>83</v>
      </c>
      <c r="D100" s="25" t="s">
        <v>84</v>
      </c>
      <c r="E100" s="4">
        <v>44998</v>
      </c>
      <c r="F100" s="19" t="s">
        <v>863</v>
      </c>
    </row>
    <row r="101" spans="1:6" x14ac:dyDescent="0.35">
      <c r="A101" s="2">
        <v>98</v>
      </c>
      <c r="B101" s="23" t="s">
        <v>814</v>
      </c>
      <c r="C101" t="s">
        <v>628</v>
      </c>
      <c r="D101" s="25" t="s">
        <v>81</v>
      </c>
      <c r="E101" s="4">
        <v>44998</v>
      </c>
      <c r="F101" s="19" t="s">
        <v>863</v>
      </c>
    </row>
    <row r="102" spans="1:6" x14ac:dyDescent="0.35">
      <c r="A102" s="2">
        <v>99</v>
      </c>
      <c r="B102" s="23" t="s">
        <v>814</v>
      </c>
      <c r="C102" t="s">
        <v>69</v>
      </c>
      <c r="D102" s="25" t="s">
        <v>70</v>
      </c>
      <c r="E102" s="4">
        <v>44998</v>
      </c>
      <c r="F102" s="19" t="s">
        <v>864</v>
      </c>
    </row>
    <row r="103" spans="1:6" x14ac:dyDescent="0.35">
      <c r="A103" s="25">
        <v>100</v>
      </c>
      <c r="B103" s="23" t="s">
        <v>814</v>
      </c>
      <c r="C103" t="s">
        <v>76</v>
      </c>
      <c r="D103" s="25" t="s">
        <v>77</v>
      </c>
      <c r="E103" s="21">
        <v>45001</v>
      </c>
      <c r="F103" s="19" t="s">
        <v>865</v>
      </c>
    </row>
    <row r="104" spans="1:6" x14ac:dyDescent="0.35">
      <c r="A104" s="2">
        <v>101</v>
      </c>
      <c r="B104" s="23" t="s">
        <v>814</v>
      </c>
      <c r="C104" t="s">
        <v>73</v>
      </c>
      <c r="D104" s="25" t="s">
        <v>74</v>
      </c>
      <c r="E104" s="21">
        <v>45016</v>
      </c>
      <c r="F104" s="41" t="s">
        <v>866</v>
      </c>
    </row>
    <row r="105" spans="1:6" x14ac:dyDescent="0.35">
      <c r="A105" s="2">
        <v>102</v>
      </c>
      <c r="B105" s="23" t="s">
        <v>814</v>
      </c>
      <c r="C105" t="s">
        <v>107</v>
      </c>
      <c r="D105" s="25" t="s">
        <v>108</v>
      </c>
      <c r="E105" s="21">
        <v>45016</v>
      </c>
      <c r="F105" s="41" t="s">
        <v>867</v>
      </c>
    </row>
    <row r="106" spans="1:6" x14ac:dyDescent="0.35">
      <c r="A106" s="2">
        <v>103</v>
      </c>
      <c r="B106" s="23" t="s">
        <v>814</v>
      </c>
      <c r="C106" t="s">
        <v>868</v>
      </c>
      <c r="D106" s="25" t="s">
        <v>113</v>
      </c>
      <c r="E106" s="21">
        <v>45016</v>
      </c>
      <c r="F106" s="41" t="s">
        <v>869</v>
      </c>
    </row>
    <row r="107" spans="1:6" x14ac:dyDescent="0.35">
      <c r="A107" s="2">
        <v>104</v>
      </c>
      <c r="B107" s="23" t="s">
        <v>814</v>
      </c>
      <c r="C107" t="s">
        <v>115</v>
      </c>
      <c r="D107" s="25" t="s">
        <v>116</v>
      </c>
      <c r="E107" s="21">
        <v>45016</v>
      </c>
      <c r="F107" s="41" t="s">
        <v>870</v>
      </c>
    </row>
    <row r="108" spans="1:6" ht="29" x14ac:dyDescent="0.35">
      <c r="A108" s="2">
        <v>105</v>
      </c>
      <c r="B108" s="23" t="s">
        <v>814</v>
      </c>
      <c r="C108" s="48" t="s">
        <v>624</v>
      </c>
      <c r="D108" s="25" t="s">
        <v>96</v>
      </c>
      <c r="E108" s="4">
        <v>45028</v>
      </c>
      <c r="F108" s="19">
        <v>0.45347222222222222</v>
      </c>
    </row>
    <row r="109" spans="1:6" x14ac:dyDescent="0.35">
      <c r="A109" s="25">
        <v>106</v>
      </c>
      <c r="B109" s="23" t="s">
        <v>814</v>
      </c>
      <c r="C109" t="s">
        <v>609</v>
      </c>
      <c r="D109" s="25" t="s">
        <v>104</v>
      </c>
      <c r="E109" s="21">
        <v>45034</v>
      </c>
      <c r="F109" s="19">
        <v>0.61041666666666672</v>
      </c>
    </row>
    <row r="110" spans="1:6" x14ac:dyDescent="0.35">
      <c r="A110" s="2">
        <v>107</v>
      </c>
      <c r="C110" t="s">
        <v>685</v>
      </c>
      <c r="D110" s="25" t="s">
        <v>686</v>
      </c>
      <c r="E110" s="21">
        <v>45050</v>
      </c>
      <c r="F110" s="19">
        <v>0.42083333333333334</v>
      </c>
    </row>
    <row r="111" spans="1:6" x14ac:dyDescent="0.35">
      <c r="A111" s="2">
        <v>108</v>
      </c>
      <c r="C111" t="s">
        <v>871</v>
      </c>
      <c r="D111" s="25" t="s">
        <v>678</v>
      </c>
      <c r="E111" s="21">
        <v>45057</v>
      </c>
      <c r="F111" s="19" t="s">
        <v>872</v>
      </c>
    </row>
    <row r="112" spans="1:6" x14ac:dyDescent="0.35">
      <c r="A112" s="2">
        <v>109</v>
      </c>
      <c r="C112" s="47" t="s">
        <v>680</v>
      </c>
      <c r="D112" s="2" t="s">
        <v>681</v>
      </c>
      <c r="E112" s="4">
        <v>45077</v>
      </c>
      <c r="F112" s="29" t="s">
        <v>873</v>
      </c>
    </row>
    <row r="113" spans="1:6" x14ac:dyDescent="0.35">
      <c r="A113" s="2">
        <v>110</v>
      </c>
      <c r="C113" t="s">
        <v>670</v>
      </c>
      <c r="D113" s="25" t="s">
        <v>671</v>
      </c>
      <c r="E113" s="4">
        <v>45085</v>
      </c>
      <c r="F113" s="29" t="s">
        <v>874</v>
      </c>
    </row>
    <row r="114" spans="1:6" x14ac:dyDescent="0.35">
      <c r="A114" s="2">
        <v>111</v>
      </c>
      <c r="B114" s="31"/>
      <c r="C114" s="24" t="s">
        <v>822</v>
      </c>
      <c r="D114" s="25" t="s">
        <v>160</v>
      </c>
      <c r="E114" s="4">
        <v>45162</v>
      </c>
      <c r="F114" s="40">
        <v>0.72499999999999998</v>
      </c>
    </row>
    <row r="115" spans="1:6" x14ac:dyDescent="0.35">
      <c r="A115" s="2">
        <v>112</v>
      </c>
      <c r="C115" s="47" t="s">
        <v>692</v>
      </c>
      <c r="D115" s="2" t="s">
        <v>693</v>
      </c>
      <c r="E115" s="4">
        <v>45288</v>
      </c>
      <c r="F115" s="40">
        <v>0.45624999999999999</v>
      </c>
    </row>
    <row r="116" spans="1:6" x14ac:dyDescent="0.35">
      <c r="A116" s="2">
        <v>113</v>
      </c>
      <c r="C116" t="s">
        <v>694</v>
      </c>
      <c r="D116" s="25" t="s">
        <v>695</v>
      </c>
      <c r="E116" s="4">
        <v>45348</v>
      </c>
      <c r="F116" s="40">
        <v>0.44097222222222227</v>
      </c>
    </row>
    <row r="117" spans="1:6" x14ac:dyDescent="0.35">
      <c r="A117" s="2">
        <v>114</v>
      </c>
      <c r="C117" s="47" t="s">
        <v>689</v>
      </c>
      <c r="D117" s="2" t="s">
        <v>690</v>
      </c>
      <c r="E117" s="4">
        <v>45365</v>
      </c>
      <c r="F117" s="40">
        <v>0.7583333333333333</v>
      </c>
    </row>
    <row r="118" spans="1:6" x14ac:dyDescent="0.35">
      <c r="A118" s="25">
        <v>115</v>
      </c>
      <c r="C118" t="s">
        <v>687</v>
      </c>
      <c r="D118" s="25" t="s">
        <v>688</v>
      </c>
      <c r="E118" s="21">
        <v>45392</v>
      </c>
      <c r="F118" s="19">
        <v>0.68194444444444446</v>
      </c>
    </row>
    <row r="119" spans="1:6" x14ac:dyDescent="0.35">
      <c r="A119" s="2">
        <v>116</v>
      </c>
      <c r="C119" t="s">
        <v>875</v>
      </c>
      <c r="D119" s="25" t="s">
        <v>608</v>
      </c>
      <c r="E119" s="21">
        <v>45496</v>
      </c>
      <c r="F119" s="19">
        <v>0.65555555555555556</v>
      </c>
    </row>
    <row r="120" spans="1:6" x14ac:dyDescent="0.35">
      <c r="A120" s="2">
        <v>117</v>
      </c>
      <c r="C120" t="s">
        <v>657</v>
      </c>
      <c r="D120" s="25" t="s">
        <v>658</v>
      </c>
      <c r="E120" s="21">
        <v>45705</v>
      </c>
      <c r="F120" s="19">
        <v>0.52013888888888893</v>
      </c>
    </row>
    <row r="121" spans="1:6" x14ac:dyDescent="0.35">
      <c r="A121" s="2">
        <v>118</v>
      </c>
      <c r="C121" t="s">
        <v>876</v>
      </c>
      <c r="D121" s="25" t="s">
        <v>877</v>
      </c>
      <c r="E121" s="21">
        <v>45741</v>
      </c>
      <c r="F121" s="19">
        <v>0.68125000000000002</v>
      </c>
    </row>
    <row r="122" spans="1:6" x14ac:dyDescent="0.35">
      <c r="A122" s="25">
        <v>119</v>
      </c>
      <c r="C122" t="s">
        <v>878</v>
      </c>
      <c r="D122" s="25" t="s">
        <v>879</v>
      </c>
      <c r="E122" s="4">
        <v>45777</v>
      </c>
      <c r="F122" s="40">
        <v>0.62152777777777779</v>
      </c>
    </row>
    <row r="123" spans="1:6" x14ac:dyDescent="0.35">
      <c r="A123" s="25">
        <v>120</v>
      </c>
      <c r="C123" t="s">
        <v>880</v>
      </c>
      <c r="D123" s="25" t="s">
        <v>881</v>
      </c>
      <c r="E123" s="4">
        <v>45778</v>
      </c>
      <c r="F123" s="40">
        <v>0.6166666666666667</v>
      </c>
    </row>
    <row r="124" spans="1:6" x14ac:dyDescent="0.35">
      <c r="A124" s="25">
        <v>121</v>
      </c>
      <c r="C124" t="s">
        <v>756</v>
      </c>
      <c r="D124" s="25" t="s">
        <v>757</v>
      </c>
      <c r="E124" s="4">
        <v>45786</v>
      </c>
      <c r="F124" s="40">
        <v>0.46180555555555558</v>
      </c>
    </row>
    <row r="125" spans="1:6" x14ac:dyDescent="0.35">
      <c r="A125" s="25">
        <v>122</v>
      </c>
      <c r="C125" t="s">
        <v>882</v>
      </c>
      <c r="D125" s="25" t="s">
        <v>720</v>
      </c>
      <c r="E125" s="4">
        <v>45786</v>
      </c>
      <c r="F125" s="40">
        <v>0.64652777777777781</v>
      </c>
    </row>
    <row r="126" spans="1:6" x14ac:dyDescent="0.35">
      <c r="A126" s="25">
        <v>123</v>
      </c>
      <c r="C126" t="s">
        <v>754</v>
      </c>
      <c r="D126" s="25" t="s">
        <v>755</v>
      </c>
      <c r="E126" s="4">
        <v>45793</v>
      </c>
      <c r="F126" s="40">
        <v>0.58194444444444449</v>
      </c>
    </row>
    <row r="127" spans="1:6" x14ac:dyDescent="0.35">
      <c r="A127" s="25">
        <v>124</v>
      </c>
      <c r="C127" t="s">
        <v>883</v>
      </c>
      <c r="D127" s="25" t="s">
        <v>884</v>
      </c>
      <c r="E127" s="4">
        <v>45801</v>
      </c>
      <c r="F127" s="40">
        <v>0.49930555555555556</v>
      </c>
    </row>
    <row r="128" spans="1:6" x14ac:dyDescent="0.35">
      <c r="A128" s="25">
        <v>125</v>
      </c>
      <c r="C128" t="s">
        <v>885</v>
      </c>
      <c r="D128" s="25" t="s">
        <v>886</v>
      </c>
      <c r="E128" s="4">
        <v>45804</v>
      </c>
      <c r="F128" s="40">
        <v>0.50972222222222219</v>
      </c>
    </row>
    <row r="129" spans="1:6" x14ac:dyDescent="0.35">
      <c r="A129" s="25">
        <v>126</v>
      </c>
      <c r="C129" s="47" t="s">
        <v>699</v>
      </c>
      <c r="D129" s="2" t="s">
        <v>700</v>
      </c>
      <c r="E129" s="4">
        <v>45804</v>
      </c>
      <c r="F129" s="40">
        <v>0.72916666666666663</v>
      </c>
    </row>
    <row r="130" spans="1:6" x14ac:dyDescent="0.35">
      <c r="A130" s="25">
        <v>127</v>
      </c>
      <c r="C130" s="47" t="s">
        <v>766</v>
      </c>
      <c r="D130" s="2" t="s">
        <v>767</v>
      </c>
      <c r="E130" s="4">
        <v>45806</v>
      </c>
      <c r="F130" s="40">
        <v>0.70138888888888884</v>
      </c>
    </row>
    <row r="131" spans="1:6" x14ac:dyDescent="0.35">
      <c r="A131" s="25">
        <v>128</v>
      </c>
      <c r="C131" s="47" t="s">
        <v>768</v>
      </c>
      <c r="D131" s="2" t="s">
        <v>769</v>
      </c>
      <c r="E131" s="4">
        <v>45806</v>
      </c>
      <c r="F131" s="40">
        <v>0.70208333333333328</v>
      </c>
    </row>
    <row r="132" spans="1:6" x14ac:dyDescent="0.35">
      <c r="A132" s="25">
        <v>129</v>
      </c>
      <c r="C132" s="47" t="s">
        <v>697</v>
      </c>
      <c r="D132" s="2" t="s">
        <v>698</v>
      </c>
      <c r="E132" s="4">
        <v>45812</v>
      </c>
      <c r="F132" s="40">
        <v>0.41041666666666665</v>
      </c>
    </row>
    <row r="133" spans="1:6" x14ac:dyDescent="0.35">
      <c r="A133" s="25">
        <v>130</v>
      </c>
      <c r="C133" s="47" t="s">
        <v>791</v>
      </c>
      <c r="D133" s="2" t="s">
        <v>792</v>
      </c>
      <c r="E133" s="4">
        <v>45812</v>
      </c>
      <c r="F133" s="40">
        <v>0.53333333333333333</v>
      </c>
    </row>
    <row r="134" spans="1:6" x14ac:dyDescent="0.35">
      <c r="A134" s="25">
        <v>131</v>
      </c>
      <c r="C134" s="47" t="s">
        <v>704</v>
      </c>
      <c r="D134" s="2" t="s">
        <v>705</v>
      </c>
      <c r="E134" s="4">
        <v>45812</v>
      </c>
      <c r="F134" s="40">
        <v>0.58888888888888891</v>
      </c>
    </row>
    <row r="135" spans="1:6" x14ac:dyDescent="0.35">
      <c r="A135" s="25">
        <v>132</v>
      </c>
      <c r="C135" s="47" t="s">
        <v>887</v>
      </c>
      <c r="D135" s="2" t="s">
        <v>702</v>
      </c>
      <c r="E135" s="4">
        <v>45812</v>
      </c>
      <c r="F135" s="40">
        <v>0.59791666666666665</v>
      </c>
    </row>
    <row r="136" spans="1:6" x14ac:dyDescent="0.35">
      <c r="A136" s="25">
        <v>133</v>
      </c>
      <c r="C136" s="47" t="s">
        <v>888</v>
      </c>
      <c r="D136" s="2" t="s">
        <v>889</v>
      </c>
      <c r="E136" s="4">
        <v>45812</v>
      </c>
      <c r="F136" s="40">
        <v>0.73124999999999996</v>
      </c>
    </row>
    <row r="137" spans="1:6" x14ac:dyDescent="0.35">
      <c r="A137" s="25">
        <v>134</v>
      </c>
      <c r="C137" s="47" t="s">
        <v>706</v>
      </c>
      <c r="D137" s="2" t="s">
        <v>707</v>
      </c>
      <c r="E137" s="4">
        <v>45813</v>
      </c>
      <c r="F137" s="40">
        <v>0.38055555555555554</v>
      </c>
    </row>
    <row r="138" spans="1:6" x14ac:dyDescent="0.35">
      <c r="A138" s="25">
        <v>135</v>
      </c>
      <c r="C138" s="47" t="s">
        <v>890</v>
      </c>
      <c r="D138" s="2" t="s">
        <v>891</v>
      </c>
      <c r="E138" s="4">
        <v>45817</v>
      </c>
      <c r="F138" s="40">
        <v>0.70625000000000004</v>
      </c>
    </row>
    <row r="139" spans="1:6" x14ac:dyDescent="0.35">
      <c r="A139" s="25">
        <v>136</v>
      </c>
      <c r="C139" s="47" t="s">
        <v>709</v>
      </c>
      <c r="D139" s="2" t="s">
        <v>710</v>
      </c>
      <c r="E139" s="4">
        <v>45817</v>
      </c>
      <c r="F139" s="40">
        <v>0.91527777777777775</v>
      </c>
    </row>
    <row r="140" spans="1:6" x14ac:dyDescent="0.35">
      <c r="A140" s="25">
        <v>137</v>
      </c>
      <c r="C140" s="47" t="s">
        <v>733</v>
      </c>
      <c r="D140" s="2" t="s">
        <v>734</v>
      </c>
      <c r="E140" s="4">
        <v>45818</v>
      </c>
      <c r="F140" s="40">
        <v>0.6430555555555556</v>
      </c>
    </row>
    <row r="141" spans="1:6" x14ac:dyDescent="0.35">
      <c r="A141" s="25">
        <v>138</v>
      </c>
      <c r="C141" s="47" t="s">
        <v>729</v>
      </c>
      <c r="D141" s="2" t="s">
        <v>730</v>
      </c>
      <c r="E141" s="4">
        <v>45820</v>
      </c>
      <c r="F141" s="40">
        <v>0.70902777777777781</v>
      </c>
    </row>
    <row r="142" spans="1:6" x14ac:dyDescent="0.35">
      <c r="A142" s="25">
        <v>139</v>
      </c>
      <c r="C142" s="47" t="s">
        <v>892</v>
      </c>
      <c r="D142" s="2" t="s">
        <v>732</v>
      </c>
      <c r="E142" s="4">
        <v>45825</v>
      </c>
      <c r="F142" s="40">
        <v>0.50763888888888886</v>
      </c>
    </row>
    <row r="143" spans="1:6" x14ac:dyDescent="0.35">
      <c r="A143" s="25">
        <v>140</v>
      </c>
      <c r="C143" s="47" t="s">
        <v>713</v>
      </c>
      <c r="D143" s="2" t="s">
        <v>714</v>
      </c>
      <c r="E143" s="4">
        <v>45825</v>
      </c>
      <c r="F143" s="40">
        <v>0.63611111111111107</v>
      </c>
    </row>
    <row r="144" spans="1:6" x14ac:dyDescent="0.35">
      <c r="A144" s="25">
        <v>141</v>
      </c>
      <c r="C144" s="47" t="s">
        <v>893</v>
      </c>
      <c r="D144" s="2" t="s">
        <v>716</v>
      </c>
      <c r="E144" s="4">
        <v>45825</v>
      </c>
      <c r="F144" s="40">
        <v>0.65277777777777779</v>
      </c>
    </row>
    <row r="145" spans="1:6" ht="29" x14ac:dyDescent="0.35">
      <c r="A145" s="25">
        <v>142</v>
      </c>
      <c r="C145" s="47" t="s">
        <v>894</v>
      </c>
      <c r="D145" s="2" t="s">
        <v>718</v>
      </c>
      <c r="E145" s="4">
        <v>45825</v>
      </c>
      <c r="F145" s="40">
        <v>0.65555555555555556</v>
      </c>
    </row>
    <row r="146" spans="1:6" x14ac:dyDescent="0.35">
      <c r="A146" s="25">
        <v>143</v>
      </c>
      <c r="C146" s="47" t="s">
        <v>711</v>
      </c>
      <c r="D146" s="2" t="s">
        <v>712</v>
      </c>
      <c r="E146" s="4">
        <v>45825</v>
      </c>
      <c r="F146" s="40">
        <v>0.65625</v>
      </c>
    </row>
    <row r="147" spans="1:6" x14ac:dyDescent="0.35">
      <c r="A147" s="25">
        <v>144</v>
      </c>
      <c r="C147" s="47" t="s">
        <v>895</v>
      </c>
      <c r="D147" s="2" t="s">
        <v>771</v>
      </c>
      <c r="E147" s="4">
        <v>45826</v>
      </c>
      <c r="F147" s="40">
        <v>0.32916666666666666</v>
      </c>
    </row>
    <row r="148" spans="1:6" x14ac:dyDescent="0.35">
      <c r="A148" s="25">
        <v>145</v>
      </c>
      <c r="C148" s="47" t="s">
        <v>896</v>
      </c>
      <c r="D148" s="2" t="s">
        <v>722</v>
      </c>
      <c r="E148" s="4">
        <v>45826</v>
      </c>
      <c r="F148" s="40">
        <v>0.59236111111111112</v>
      </c>
    </row>
    <row r="149" spans="1:6" x14ac:dyDescent="0.35">
      <c r="A149" s="25">
        <v>146</v>
      </c>
      <c r="C149" s="47" t="s">
        <v>725</v>
      </c>
      <c r="D149" s="2" t="s">
        <v>726</v>
      </c>
      <c r="E149" s="4">
        <v>45826</v>
      </c>
      <c r="F149" s="40">
        <v>0.59236111111111112</v>
      </c>
    </row>
    <row r="150" spans="1:6" x14ac:dyDescent="0.35">
      <c r="A150" s="25">
        <v>147</v>
      </c>
      <c r="C150" s="47" t="s">
        <v>897</v>
      </c>
      <c r="D150" s="2" t="s">
        <v>724</v>
      </c>
      <c r="E150" s="4">
        <v>45826</v>
      </c>
      <c r="F150" s="40">
        <v>0.59305555555555556</v>
      </c>
    </row>
    <row r="151" spans="1:6" x14ac:dyDescent="0.35">
      <c r="A151" s="25">
        <v>148</v>
      </c>
      <c r="C151" s="47" t="s">
        <v>727</v>
      </c>
      <c r="D151" s="2" t="s">
        <v>728</v>
      </c>
      <c r="E151" s="4">
        <v>45826</v>
      </c>
      <c r="F151" s="40">
        <v>0.59305555555555556</v>
      </c>
    </row>
    <row r="152" spans="1:6" x14ac:dyDescent="0.35">
      <c r="A152" s="25">
        <v>149</v>
      </c>
      <c r="C152" s="47" t="s">
        <v>740</v>
      </c>
      <c r="D152" s="25" t="s">
        <v>741</v>
      </c>
      <c r="E152" s="4">
        <v>45827</v>
      </c>
      <c r="F152" s="40">
        <v>0.49236111111111114</v>
      </c>
    </row>
    <row r="153" spans="1:6" x14ac:dyDescent="0.35">
      <c r="A153" s="25">
        <v>150</v>
      </c>
      <c r="C153" s="47" t="s">
        <v>742</v>
      </c>
      <c r="D153" s="25" t="s">
        <v>743</v>
      </c>
      <c r="E153" s="4">
        <v>45827</v>
      </c>
      <c r="F153" s="40">
        <v>0.49375000000000002</v>
      </c>
    </row>
    <row r="154" spans="1:6" x14ac:dyDescent="0.35">
      <c r="A154" s="25">
        <v>151</v>
      </c>
      <c r="C154" s="47" t="s">
        <v>744</v>
      </c>
      <c r="D154" s="25" t="s">
        <v>745</v>
      </c>
      <c r="E154" s="4">
        <v>45827</v>
      </c>
      <c r="F154" s="40">
        <v>0.49444444444444446</v>
      </c>
    </row>
    <row r="155" spans="1:6" x14ac:dyDescent="0.35">
      <c r="A155" s="25">
        <v>152</v>
      </c>
      <c r="C155" s="47" t="s">
        <v>746</v>
      </c>
      <c r="D155" s="25" t="s">
        <v>747</v>
      </c>
      <c r="E155" s="4">
        <v>45827</v>
      </c>
      <c r="F155" s="40">
        <v>0.49583333333333335</v>
      </c>
    </row>
    <row r="156" spans="1:6" ht="29" x14ac:dyDescent="0.35">
      <c r="A156" s="25">
        <v>153</v>
      </c>
      <c r="C156" s="47" t="s">
        <v>748</v>
      </c>
      <c r="D156" s="25" t="s">
        <v>749</v>
      </c>
      <c r="E156" s="4">
        <v>45827</v>
      </c>
      <c r="F156" s="40">
        <v>0.49722222222222223</v>
      </c>
    </row>
    <row r="157" spans="1:6" ht="29" x14ac:dyDescent="0.35">
      <c r="A157" s="25">
        <v>154</v>
      </c>
      <c r="C157" s="47" t="s">
        <v>750</v>
      </c>
      <c r="D157" s="25" t="s">
        <v>751</v>
      </c>
      <c r="E157" s="4">
        <v>45827</v>
      </c>
      <c r="F157" s="40">
        <v>0.49861111111111112</v>
      </c>
    </row>
    <row r="158" spans="1:6" ht="29" x14ac:dyDescent="0.35">
      <c r="A158" s="25">
        <v>155</v>
      </c>
      <c r="C158" s="47" t="s">
        <v>772</v>
      </c>
      <c r="D158" s="25" t="s">
        <v>773</v>
      </c>
      <c r="E158" s="4">
        <v>45831</v>
      </c>
      <c r="F158" s="40">
        <v>0.51458333333333328</v>
      </c>
    </row>
    <row r="159" spans="1:6" x14ac:dyDescent="0.35">
      <c r="A159" s="25">
        <v>156</v>
      </c>
      <c r="C159" t="s">
        <v>762</v>
      </c>
      <c r="D159" s="25" t="s">
        <v>763</v>
      </c>
      <c r="E159" s="4">
        <v>45831</v>
      </c>
      <c r="F159" s="40">
        <v>0.52430555555555558</v>
      </c>
    </row>
    <row r="160" spans="1:6" x14ac:dyDescent="0.35">
      <c r="A160" s="25">
        <v>157</v>
      </c>
      <c r="C160" s="47" t="s">
        <v>898</v>
      </c>
      <c r="D160" s="25" t="s">
        <v>899</v>
      </c>
      <c r="E160" s="4">
        <v>45832</v>
      </c>
      <c r="F160" s="40">
        <v>0.81666666666666665</v>
      </c>
    </row>
    <row r="161" spans="1:6" x14ac:dyDescent="0.35">
      <c r="A161" s="25">
        <v>158</v>
      </c>
      <c r="C161" s="47" t="s">
        <v>900</v>
      </c>
      <c r="D161" s="25" t="s">
        <v>901</v>
      </c>
      <c r="E161" s="4">
        <v>45848</v>
      </c>
      <c r="F161" s="40">
        <v>0.5229166666666667</v>
      </c>
    </row>
    <row r="162" spans="1:6" x14ac:dyDescent="0.35">
      <c r="A162" s="25">
        <v>159</v>
      </c>
      <c r="C162" s="47" t="s">
        <v>902</v>
      </c>
      <c r="D162" s="25" t="s">
        <v>765</v>
      </c>
      <c r="E162" s="4">
        <v>45854</v>
      </c>
      <c r="F162" s="40">
        <v>0.59236111111111112</v>
      </c>
    </row>
    <row r="163" spans="1:6" ht="29" x14ac:dyDescent="0.35">
      <c r="A163" s="25">
        <v>160</v>
      </c>
      <c r="C163" s="47" t="s">
        <v>903</v>
      </c>
      <c r="D163" s="25" t="s">
        <v>904</v>
      </c>
      <c r="E163" s="4">
        <v>45854</v>
      </c>
      <c r="F163" s="40">
        <v>0.60138888888888886</v>
      </c>
    </row>
    <row r="164" spans="1:6" x14ac:dyDescent="0.35">
      <c r="A164" s="25">
        <v>161</v>
      </c>
      <c r="C164" s="47" t="s">
        <v>759</v>
      </c>
      <c r="D164" s="25" t="s">
        <v>760</v>
      </c>
      <c r="E164" s="4">
        <v>45859</v>
      </c>
      <c r="F164" s="40">
        <v>0.65208333333333335</v>
      </c>
    </row>
    <row r="165" spans="1:6" x14ac:dyDescent="0.35">
      <c r="A165" s="25">
        <v>162</v>
      </c>
      <c r="C165" s="47" t="s">
        <v>738</v>
      </c>
      <c r="D165" s="25" t="s">
        <v>739</v>
      </c>
      <c r="E165" s="4">
        <v>45862</v>
      </c>
      <c r="F165" s="40">
        <v>0.70138888888888884</v>
      </c>
    </row>
    <row r="166" spans="1:6" x14ac:dyDescent="0.35">
      <c r="A166" s="25">
        <v>163</v>
      </c>
      <c r="C166" s="47" t="s">
        <v>752</v>
      </c>
      <c r="D166" s="25" t="s">
        <v>753</v>
      </c>
      <c r="E166" s="4">
        <v>45863</v>
      </c>
      <c r="F166" s="40">
        <v>0.5708333333333333</v>
      </c>
    </row>
    <row r="167" spans="1:6" x14ac:dyDescent="0.35">
      <c r="A167" s="20">
        <v>164</v>
      </c>
      <c r="C167" t="s">
        <v>905</v>
      </c>
      <c r="D167" s="20" t="s">
        <v>906</v>
      </c>
      <c r="E167" s="21">
        <v>45880</v>
      </c>
      <c r="F167" s="40">
        <v>0.43055555555555558</v>
      </c>
    </row>
    <row r="168" spans="1:6" x14ac:dyDescent="0.35">
      <c r="A168" s="20">
        <v>165</v>
      </c>
      <c r="C168" s="47" t="s">
        <v>777</v>
      </c>
      <c r="D168" s="25" t="s">
        <v>778</v>
      </c>
      <c r="E168" s="21">
        <v>45890</v>
      </c>
      <c r="F168" s="40">
        <v>0.54791666666666672</v>
      </c>
    </row>
    <row r="169" spans="1:6" x14ac:dyDescent="0.35">
      <c r="A169" s="20">
        <v>166</v>
      </c>
      <c r="C169" s="47" t="s">
        <v>907</v>
      </c>
      <c r="D169" s="20" t="s">
        <v>908</v>
      </c>
      <c r="E169" s="21">
        <v>45890</v>
      </c>
      <c r="F169" s="40">
        <v>0.79861111111111116</v>
      </c>
    </row>
    <row r="170" spans="1:6" x14ac:dyDescent="0.35">
      <c r="A170" s="20">
        <v>167</v>
      </c>
      <c r="C170" s="47" t="s">
        <v>909</v>
      </c>
      <c r="D170" s="20" t="s">
        <v>910</v>
      </c>
      <c r="E170" s="21">
        <v>45891</v>
      </c>
      <c r="F170" s="40">
        <v>0.40208333333333335</v>
      </c>
    </row>
    <row r="171" spans="1:6" x14ac:dyDescent="0.35">
      <c r="A171" s="20">
        <v>168</v>
      </c>
      <c r="C171" s="47" t="s">
        <v>911</v>
      </c>
      <c r="D171" s="20" t="s">
        <v>912</v>
      </c>
      <c r="E171" s="21">
        <v>45891</v>
      </c>
      <c r="F171" s="40">
        <v>0.58750000000000002</v>
      </c>
    </row>
    <row r="172" spans="1:6" x14ac:dyDescent="0.35">
      <c r="A172" s="20">
        <v>169</v>
      </c>
      <c r="C172" s="47" t="s">
        <v>913</v>
      </c>
      <c r="D172" s="20" t="s">
        <v>914</v>
      </c>
      <c r="E172" s="21">
        <v>45908</v>
      </c>
      <c r="F172" s="40">
        <v>0.64861111111111114</v>
      </c>
    </row>
    <row r="173" spans="1:6" x14ac:dyDescent="0.35">
      <c r="A173" s="20">
        <v>170</v>
      </c>
      <c r="C173" s="47" t="s">
        <v>915</v>
      </c>
      <c r="D173" s="20" t="s">
        <v>916</v>
      </c>
      <c r="E173" s="21">
        <v>45912</v>
      </c>
      <c r="F173" s="40">
        <v>0.79097222222222219</v>
      </c>
    </row>
    <row r="174" spans="1:6" x14ac:dyDescent="0.35">
      <c r="A174" s="20">
        <v>171</v>
      </c>
      <c r="C174" s="47" t="s">
        <v>779</v>
      </c>
      <c r="D174" s="20" t="s">
        <v>780</v>
      </c>
      <c r="E174" s="21">
        <v>45919</v>
      </c>
      <c r="F174" s="40">
        <v>0.66180555555555554</v>
      </c>
    </row>
    <row r="175" spans="1:6" x14ac:dyDescent="0.35">
      <c r="A175" s="20">
        <v>172</v>
      </c>
      <c r="C175" s="47" t="s">
        <v>785</v>
      </c>
      <c r="D175" s="20" t="s">
        <v>786</v>
      </c>
      <c r="E175" s="21">
        <v>45921</v>
      </c>
      <c r="F175" s="40">
        <v>0.61041666666666672</v>
      </c>
    </row>
    <row r="176" spans="1:6" x14ac:dyDescent="0.35">
      <c r="A176" s="20">
        <v>173</v>
      </c>
      <c r="C176" s="47" t="s">
        <v>788</v>
      </c>
      <c r="D176" s="20" t="s">
        <v>789</v>
      </c>
      <c r="E176" s="21">
        <v>45924</v>
      </c>
      <c r="F176" s="40">
        <v>0.4465277777777778</v>
      </c>
    </row>
    <row r="177" spans="1:8" x14ac:dyDescent="0.35">
      <c r="A177" s="20">
        <v>174</v>
      </c>
      <c r="C177" s="47" t="s">
        <v>782</v>
      </c>
      <c r="D177" s="20" t="s">
        <v>783</v>
      </c>
      <c r="E177" s="21">
        <v>45926</v>
      </c>
      <c r="F177" s="40">
        <v>0.3263888888888889</v>
      </c>
    </row>
    <row r="178" spans="1:8" x14ac:dyDescent="0.35">
      <c r="A178" s="20">
        <v>175</v>
      </c>
      <c r="C178" s="47" t="s">
        <v>917</v>
      </c>
      <c r="D178" s="20" t="s">
        <v>794</v>
      </c>
      <c r="E178" s="21">
        <v>45938</v>
      </c>
      <c r="F178" s="40">
        <v>0.52708333333333335</v>
      </c>
    </row>
    <row r="179" spans="1:8" x14ac:dyDescent="0.35">
      <c r="A179" s="20">
        <v>176</v>
      </c>
      <c r="C179" s="47" t="s">
        <v>918</v>
      </c>
      <c r="D179" s="20" t="s">
        <v>919</v>
      </c>
      <c r="E179" s="21">
        <v>45944</v>
      </c>
      <c r="F179" s="40">
        <v>0.58680555555555558</v>
      </c>
    </row>
    <row r="180" spans="1:8" x14ac:dyDescent="0.35">
      <c r="A180" s="20">
        <v>177</v>
      </c>
      <c r="C180" s="47" t="s">
        <v>920</v>
      </c>
      <c r="D180" s="20" t="s">
        <v>921</v>
      </c>
      <c r="E180" s="21">
        <v>45944</v>
      </c>
      <c r="F180" s="40">
        <v>0.58680555555555558</v>
      </c>
    </row>
    <row r="181" spans="1:8" x14ac:dyDescent="0.35">
      <c r="A181" s="20">
        <v>178</v>
      </c>
      <c r="C181" s="47" t="s">
        <v>797</v>
      </c>
      <c r="D181" s="20" t="s">
        <v>798</v>
      </c>
      <c r="E181" s="21">
        <v>45946</v>
      </c>
      <c r="F181" s="40">
        <v>0.4236111111111111</v>
      </c>
    </row>
    <row r="182" spans="1:8" x14ac:dyDescent="0.35">
      <c r="A182" s="20">
        <v>179</v>
      </c>
      <c r="C182" s="47" t="s">
        <v>922</v>
      </c>
      <c r="D182" s="20" t="s">
        <v>923</v>
      </c>
      <c r="E182" s="21">
        <v>45946</v>
      </c>
      <c r="F182" s="40">
        <v>0.71319444444444446</v>
      </c>
    </row>
    <row r="183" spans="1:8" x14ac:dyDescent="0.35">
      <c r="A183" s="20">
        <v>180</v>
      </c>
      <c r="C183" s="47" t="s">
        <v>799</v>
      </c>
      <c r="D183" s="20" t="s">
        <v>800</v>
      </c>
      <c r="E183" s="21">
        <v>45947</v>
      </c>
      <c r="F183" s="40">
        <v>0.56527777777777777</v>
      </c>
    </row>
    <row r="184" spans="1:8" x14ac:dyDescent="0.35">
      <c r="A184" s="20">
        <v>181</v>
      </c>
      <c r="C184" s="47" t="s">
        <v>924</v>
      </c>
      <c r="D184" s="20" t="s">
        <v>925</v>
      </c>
      <c r="E184" s="21">
        <v>45954</v>
      </c>
      <c r="F184" s="40">
        <v>0.42916666666666664</v>
      </c>
    </row>
    <row r="185" spans="1:8" ht="29" x14ac:dyDescent="0.35">
      <c r="A185" s="20">
        <v>182</v>
      </c>
      <c r="C185" s="47" t="s">
        <v>926</v>
      </c>
      <c r="D185" s="25" t="s">
        <v>927</v>
      </c>
      <c r="E185" s="35">
        <v>45958</v>
      </c>
      <c r="F185" s="40">
        <v>0.72430555555555554</v>
      </c>
    </row>
    <row r="186" spans="1:8" x14ac:dyDescent="0.35">
      <c r="A186" s="20">
        <v>183</v>
      </c>
      <c r="C186" s="47" t="s">
        <v>802</v>
      </c>
      <c r="D186" s="25" t="s">
        <v>803</v>
      </c>
      <c r="E186" s="35">
        <v>45959</v>
      </c>
      <c r="F186" s="40">
        <v>0.6791666666666667</v>
      </c>
    </row>
    <row r="187" spans="1:8" x14ac:dyDescent="0.35">
      <c r="A187" s="20">
        <v>184</v>
      </c>
      <c r="C187" s="47" t="s">
        <v>928</v>
      </c>
      <c r="D187" s="25" t="s">
        <v>806</v>
      </c>
      <c r="E187" s="35">
        <v>45961</v>
      </c>
      <c r="F187" s="40">
        <v>0.45208333333333334</v>
      </c>
    </row>
    <row r="188" spans="1:8" x14ac:dyDescent="0.35">
      <c r="A188" s="20">
        <v>185</v>
      </c>
      <c r="C188" s="47" t="s">
        <v>807</v>
      </c>
      <c r="D188" s="25" t="s">
        <v>808</v>
      </c>
      <c r="E188" s="35">
        <v>45968</v>
      </c>
      <c r="F188" s="40">
        <v>0.76736111111111116</v>
      </c>
    </row>
    <row r="189" spans="1:8" x14ac:dyDescent="0.35">
      <c r="A189" s="20">
        <v>186</v>
      </c>
      <c r="C189" s="47" t="s">
        <v>929</v>
      </c>
      <c r="D189" s="25" t="s">
        <v>930</v>
      </c>
      <c r="E189" s="35">
        <v>45979</v>
      </c>
      <c r="F189" s="40">
        <v>0.56874999999999998</v>
      </c>
    </row>
    <row r="190" spans="1:8" x14ac:dyDescent="0.35">
      <c r="A190" s="20">
        <v>187</v>
      </c>
      <c r="C190" s="47" t="s">
        <v>932</v>
      </c>
      <c r="D190" s="25" t="s">
        <v>933</v>
      </c>
      <c r="E190" s="35">
        <v>45982</v>
      </c>
      <c r="F190" s="40">
        <v>0.47638888888888886</v>
      </c>
      <c r="G190" s="4"/>
      <c r="H190" s="2"/>
    </row>
    <row r="191" spans="1:8" ht="29" x14ac:dyDescent="0.35">
      <c r="A191" s="20">
        <v>188</v>
      </c>
      <c r="C191" s="47" t="s">
        <v>941</v>
      </c>
      <c r="D191" s="25" t="s">
        <v>942</v>
      </c>
      <c r="E191" s="35">
        <v>45986</v>
      </c>
      <c r="F191" s="40">
        <v>0.65486111111111112</v>
      </c>
      <c r="G191" s="4"/>
      <c r="H191" s="2"/>
    </row>
    <row r="192" spans="1:8" x14ac:dyDescent="0.35">
      <c r="A192" s="20"/>
      <c r="C192" s="47"/>
      <c r="D192" s="25"/>
      <c r="E192" s="35"/>
      <c r="F192" s="40"/>
      <c r="G192" s="4"/>
      <c r="H192" s="2"/>
    </row>
    <row r="193" spans="1:1" x14ac:dyDescent="0.35">
      <c r="A193" t="s">
        <v>931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6CFC25ACB86F4E8D116A4BE18586C9" ma:contentTypeVersion="12" ma:contentTypeDescription="Create a new document." ma:contentTypeScope="" ma:versionID="37a97270ac0aa2a6075881e72c8dc311">
  <xsd:schema xmlns:xsd="http://www.w3.org/2001/XMLSchema" xmlns:xs="http://www.w3.org/2001/XMLSchema" xmlns:p="http://schemas.microsoft.com/office/2006/metadata/properties" xmlns:ns2="d62f019b-44ab-46a2-b9e3-aa5bb37894fb" xmlns:ns3="42a8a83a-5e27-410c-a1fc-7c5ac4e503f4" targetNamespace="http://schemas.microsoft.com/office/2006/metadata/properties" ma:root="true" ma:fieldsID="c4d2ed7d56d0357fba7093383d0c1c9a" ns2:_="" ns3:_="">
    <xsd:import namespace="d62f019b-44ab-46a2-b9e3-aa5bb37894fb"/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f019b-44ab-46a2-b9e3-aa5bb3789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04b9a93-b54f-4549-9b70-040003075d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5d2f1-62fd-4bbb-85c1-6e8675607b1e}" ma:internalName="TaxCatchAll" ma:showField="CatchAllData" ma:web="97ca524a-b46c-468b-8fc9-1cc2cfce4d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a8a83a-5e27-410c-a1fc-7c5ac4e503f4" xsi:nil="true"/>
    <lcf76f155ced4ddcb4097134ff3c332f xmlns="d62f019b-44ab-46a2-b9e3-aa5bb37894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31D9C5-CA60-4120-9868-677D8CF77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f019b-44ab-46a2-b9e3-aa5bb37894fb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39D46-A300-4EF8-ABBA-0297C8FB1258}">
  <ds:schemaRefs>
    <ds:schemaRef ds:uri="http://schemas.microsoft.com/office/2006/metadata/properties"/>
    <ds:schemaRef ds:uri="http://schemas.microsoft.com/office/infopath/2007/PartnerControls"/>
    <ds:schemaRef ds:uri="42a8a83a-5e27-410c-a1fc-7c5ac4e503f4"/>
    <ds:schemaRef ds:uri="d62f019b-44ab-46a2-b9e3-aa5bb37894fb"/>
  </ds:schemaRefs>
</ds:datastoreItem>
</file>

<file path=customXml/itemProps3.xml><?xml version="1.0" encoding="utf-8"?>
<ds:datastoreItem xmlns:ds="http://schemas.openxmlformats.org/officeDocument/2006/customXml" ds:itemID="{62CB6562-6232-412C-ADE8-60B7CA9D20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SFA Under Review </vt:lpstr>
      <vt:lpstr>SFA Approved</vt:lpstr>
      <vt:lpstr>SFA Repaid-Census Adjustments</vt:lpstr>
      <vt:lpstr>SFA Denied</vt:lpstr>
      <vt:lpstr>SFA Withdrawn</vt:lpstr>
      <vt:lpstr>SFA Lock-Ins</vt:lpstr>
      <vt:lpstr>SFA Waiting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SFA Application Status Current</dc:title>
  <dc:subject/>
  <dc:creator/>
  <cp:keywords/>
  <dc:description/>
  <cp:lastModifiedBy/>
  <cp:revision>1</cp:revision>
  <dcterms:created xsi:type="dcterms:W3CDTF">2022-12-01T20:58:31Z</dcterms:created>
  <dcterms:modified xsi:type="dcterms:W3CDTF">2025-11-28T17:36:03Z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NR Document Type">
    <vt:lpwstr/>
  </property>
  <property fmtid="{D5CDD505-2E9C-101B-9397-08002B2CF9AE}" pid="3" name="ContentTypeId">
    <vt:lpwstr>0x010100B66CFC25ACB86F4E8D116A4BE18586C9</vt:lpwstr>
  </property>
  <property fmtid="{D5CDD505-2E9C-101B-9397-08002B2CF9AE}" pid="4" name="ONR_Document_Status">
    <vt:lpwstr/>
  </property>
  <property fmtid="{D5CDD505-2E9C-101B-9397-08002B2CF9AE}" pid="5" name="ONR_x0020_Document_x0020_Type">
    <vt:lpwstr/>
  </property>
</Properties>
</file>